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Y:\志誠老師\1060714\105午餐主計\4.每月上傳結算表\"/>
    </mc:Choice>
  </mc:AlternateContent>
  <xr:revisionPtr revIDLastSave="0" documentId="8_{70164794-E029-4E43-82E2-9AC332D07936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工作表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H12" i="1" s="1"/>
  <c r="B13" i="1"/>
  <c r="B12" i="1"/>
  <c r="E11" i="1"/>
  <c r="G10" i="1"/>
  <c r="E10" i="1"/>
  <c r="B10" i="1"/>
  <c r="E9" i="1"/>
  <c r="F9" i="1" s="1"/>
  <c r="B9" i="1"/>
  <c r="G8" i="1"/>
  <c r="E8" i="1"/>
  <c r="B8" i="1"/>
  <c r="B14" i="1" s="1"/>
  <c r="B15" i="1" s="1"/>
  <c r="G7" i="1"/>
  <c r="H7" i="1" s="1"/>
  <c r="E7" i="1"/>
  <c r="E13" i="1" s="1"/>
  <c r="B7" i="1"/>
  <c r="G6" i="1"/>
  <c r="H6" i="1" s="1"/>
  <c r="E6" i="1"/>
  <c r="B6" i="1"/>
  <c r="G5" i="1"/>
  <c r="E5" i="1"/>
  <c r="F5" i="1" s="1"/>
  <c r="B5" i="1"/>
  <c r="G4" i="1"/>
  <c r="G13" i="1" s="1"/>
  <c r="E4" i="1"/>
  <c r="B4" i="1"/>
  <c r="A1" i="1"/>
  <c r="H5" i="1" l="1"/>
  <c r="F8" i="1"/>
  <c r="H13" i="1"/>
  <c r="G15" i="1"/>
  <c r="H9" i="1"/>
  <c r="H11" i="1"/>
  <c r="H8" i="1"/>
  <c r="H4" i="1"/>
  <c r="H15" i="1" s="1"/>
  <c r="F11" i="1"/>
  <c r="F10" i="1"/>
  <c r="F4" i="1"/>
  <c r="F13" i="1"/>
  <c r="E15" i="1"/>
  <c r="F6" i="1"/>
  <c r="H10" i="1"/>
  <c r="F7" i="1"/>
  <c r="F15" i="1" l="1"/>
</calcChain>
</file>

<file path=xl/sharedStrings.xml><?xml version="1.0" encoding="utf-8"?>
<sst xmlns="http://schemas.openxmlformats.org/spreadsheetml/2006/main" count="39" uniqueCount="36">
  <si>
    <t>截止本月底止累計數</t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</si>
  <si>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</si>
  <si>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</si>
  <si>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</si>
  <si>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</si>
  <si>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</si>
  <si>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</si>
  <si>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</si>
  <si>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主  食</t>
    <phoneticPr fontId="4" type="noConversion"/>
  </si>
  <si>
    <t>調味品</t>
    <phoneticPr fontId="4" type="noConversion"/>
  </si>
  <si>
    <t>人事費</t>
    <phoneticPr fontId="4" type="noConversion"/>
  </si>
  <si>
    <t>本月結存</t>
    <phoneticPr fontId="4" type="noConversion"/>
  </si>
  <si>
    <t>百分比</t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</si>
  <si>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</si>
  <si>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</si>
  <si>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</si>
  <si>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清寒學生
補助費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</si>
  <si>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</si>
  <si>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</si>
  <si>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</si>
  <si>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</si>
  <si>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雜支</t>
    <phoneticPr fontId="4" type="noConversion"/>
  </si>
  <si>
    <t>午餐退費</t>
    <phoneticPr fontId="4" type="noConversion"/>
  </si>
  <si>
    <t>支出合計</t>
    <phoneticPr fontId="4" type="noConversion"/>
  </si>
  <si>
    <t>本月合計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</si>
  <si>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</si>
  <si>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</si>
  <si>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</si>
  <si>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上月結存</t>
    <phoneticPr fontId="4" type="noConversion"/>
  </si>
  <si>
    <t>本月午餐費</t>
    <phoneticPr fontId="4" type="noConversion"/>
  </si>
  <si>
    <t xml:space="preserve">五、以前未繳午餐費
         計       人        元
</t>
    <phoneticPr fontId="4" type="noConversion"/>
  </si>
  <si>
    <t xml:space="preserve">製表            出納              會計              稽核              執行秘書               校長    </t>
    <phoneticPr fontId="4" type="noConversion"/>
  </si>
  <si>
    <t>110年11月份學校午餐費收支結算表</t>
    <phoneticPr fontId="4" type="noConversion"/>
  </si>
  <si>
    <t xml:space="preserve">一、本月每人收午餐費 750 元
二、應收午餐費
      學  生 33 人
      教職員 14 人(一年級施杰樂於11/8轉學，故午餐費僅收11/1-11/5，共5天，合計135元)
      合  計  47 人 共 34635  元
三、免收減收午餐費
       （1）全免及減收學生午餐費
             計 5 人 3750 元          
       （2）全免工友午餐費
             計  0 人 0  元
         共計 5 人 3750 元
四、本月未繳午餐費
          計 0 人  0 元
        （附繳納午餐費情形統計表）
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</si>
  <si>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</si>
  <si>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貧困學童午餐補助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</si>
</sst>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176" fontId="5" fillId="0" borderId="1" xfId="1" applyNumberFormat="1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9" fontId="5" fillId="0" borderId="1" xfId="2" applyFont="1" applyBorder="1" applyAlignment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35;&#35488;&#32769;&#24107;/1060714/105&#21320;&#39184;&#20027;&#35336;/110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  嘉義縣鹿草鄉重寮國民小學</v>
          </cell>
        </row>
      </sheetData>
      <sheetData sheetId="10">
        <row r="4">
          <cell r="P4">
            <v>285502</v>
          </cell>
        </row>
        <row r="21">
          <cell r="P21">
            <v>255404</v>
          </cell>
        </row>
        <row r="22">
          <cell r="G22">
            <v>2118</v>
          </cell>
          <cell r="H22">
            <v>34290</v>
          </cell>
          <cell r="I22">
            <v>0</v>
          </cell>
          <cell r="J22">
            <v>720</v>
          </cell>
          <cell r="K22">
            <v>19743</v>
          </cell>
          <cell r="L22">
            <v>6808</v>
          </cell>
          <cell r="M22">
            <v>0</v>
          </cell>
          <cell r="N22">
            <v>0</v>
          </cell>
        </row>
        <row r="23">
          <cell r="G23">
            <v>2118</v>
          </cell>
          <cell r="H23">
            <v>73799</v>
          </cell>
          <cell r="I23">
            <v>3872</v>
          </cell>
          <cell r="J23">
            <v>4970</v>
          </cell>
          <cell r="K23">
            <v>45252</v>
          </cell>
          <cell r="M23">
            <v>1900</v>
          </cell>
        </row>
        <row r="26">
          <cell r="F26">
            <v>30885</v>
          </cell>
          <cell r="H26">
            <v>0</v>
          </cell>
          <cell r="I26">
            <v>0</v>
          </cell>
          <cell r="J26">
            <v>0</v>
          </cell>
          <cell r="K26">
            <v>2696</v>
          </cell>
          <cell r="M2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80" zoomScaleNormal="80" workbookViewId="0">
      <selection sqref="A1:H17"/>
    </sheetView>
  </sheetViews>
  <sheetFormatPr defaultRowHeight="16.2" x14ac:dyDescent="0.3"/>
  <cols>
    <col min="1" max="1" width="13.88671875" customWidth="1"/>
    <col min="2" max="2" width="12.6640625" customWidth="1"/>
    <col min="3" max="3" width="42.33203125" customWidth="1"/>
    <col min="4" max="4" width="14.88671875" customWidth="1"/>
    <col min="5" max="5" width="13.6640625" customWidth="1"/>
    <col min="6" max="6" width="12.6640625" customWidth="1"/>
    <col min="7" max="7" width="13.33203125" customWidth="1"/>
    <col min="8" max="8" width="11.88671875" customWidth="1"/>
  </cols>
  <sheetData>
    <row r="1" spans="1:8" ht="25.95" customHeight="1" x14ac:dyDescent="0.3">
      <c r="A1" s="15" t="str">
        <f>'[1]10結算'!A1:C1</f>
        <v xml:space="preserve">   嘉義縣鹿草鄉重寮國民小學</v>
      </c>
      <c r="B1" s="15"/>
      <c r="C1" s="15"/>
      <c r="D1" s="16" t="s">
        <v>32</v>
      </c>
      <c r="E1" s="16"/>
      <c r="F1" s="16"/>
      <c r="G1" s="16"/>
      <c r="H1" s="16"/>
    </row>
    <row r="2" spans="1:8" x14ac:dyDescent="0.3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x14ac:dyDescent="0.3">
      <c r="A3" s="10" t="s">
        <v>3</v>
      </c>
      <c r="B3" s="1" t="s">
        <v>4</v>
      </c>
      <c r="C3" s="10" t="s">
        <v>5</v>
      </c>
      <c r="D3" s="10" t="s">
        <v>6</v>
      </c>
      <c r="E3" s="1" t="s">
        <v>7</v>
      </c>
      <c r="F3" s="10" t="s">
        <v>12</v>
      </c>
      <c r="G3" s="1" t="s">
        <v>7</v>
      </c>
      <c r="H3" s="10" t="s">
        <v>12</v>
      </c>
    </row>
    <row r="4" spans="1:8" ht="16.5" customHeight="1" x14ac:dyDescent="0.3">
      <c r="A4" s="10" t="s">
        <v>28</v>
      </c>
      <c r="B4" s="2">
        <f>'[1]11分類帳'!P4</f>
        <v>285502</v>
      </c>
      <c r="C4" s="18" t="s">
        <v>33</v>
      </c>
      <c r="D4" s="10" t="s">
        <v>8</v>
      </c>
      <c r="E4" s="2">
        <f>'[1]11分類帳'!G22</f>
        <v>2118</v>
      </c>
      <c r="F4" s="3">
        <f>E4/E13</f>
        <v>3.3260572559242453E-2</v>
      </c>
      <c r="G4" s="2">
        <f>'[1]11分類帳'!G23</f>
        <v>2118</v>
      </c>
      <c r="H4" s="3">
        <f>G4/G13</f>
        <v>1.2594548308834023E-2</v>
      </c>
    </row>
    <row r="5" spans="1:8" x14ac:dyDescent="0.3">
      <c r="A5" s="10" t="s">
        <v>29</v>
      </c>
      <c r="B5" s="2">
        <f>'[1]11分類帳'!F26</f>
        <v>30885</v>
      </c>
      <c r="C5" s="19"/>
      <c r="D5" s="10" t="s">
        <v>34</v>
      </c>
      <c r="E5" s="2">
        <f>'[1]11分類帳'!H22</f>
        <v>34290</v>
      </c>
      <c r="F5" s="3">
        <f>E5/E13</f>
        <v>0.53848207415317451</v>
      </c>
      <c r="G5" s="2">
        <f>'[1]11分類帳'!H23</f>
        <v>73799</v>
      </c>
      <c r="H5" s="3">
        <f>G5/G13</f>
        <v>0.43884092098377814</v>
      </c>
    </row>
    <row r="6" spans="1:8" ht="27.6" x14ac:dyDescent="0.3">
      <c r="A6" s="7" t="s">
        <v>13</v>
      </c>
      <c r="B6" s="2">
        <f>'[1]11分類帳'!G27</f>
        <v>0</v>
      </c>
      <c r="C6" s="19"/>
      <c r="D6" s="10" t="s">
        <v>14</v>
      </c>
      <c r="E6" s="2">
        <f>'[1]11分類帳'!I22</f>
        <v>0</v>
      </c>
      <c r="F6" s="3">
        <f>E6/E13</f>
        <v>0</v>
      </c>
      <c r="G6" s="2">
        <f>'[1]11分類帳'!I23</f>
        <v>3872</v>
      </c>
      <c r="H6" s="3">
        <f>G6/G13</f>
        <v>2.3024594453165882E-2</v>
      </c>
    </row>
    <row r="7" spans="1:8" ht="30" x14ac:dyDescent="0.3">
      <c r="A7" s="20" t="s">
        <v>15</v>
      </c>
      <c r="B7" s="2">
        <f>'[1]11分類帳'!H26</f>
        <v>0</v>
      </c>
      <c r="C7" s="19"/>
      <c r="D7" s="10" t="s">
        <v>9</v>
      </c>
      <c r="E7" s="2">
        <f>'[1]11分類帳'!J22</f>
        <v>720</v>
      </c>
      <c r="F7" s="3">
        <f>E7/E13</f>
        <v>1.130671021843936E-2</v>
      </c>
      <c r="G7" s="2">
        <f>'[1]11分類帳'!J23</f>
        <v>4970</v>
      </c>
      <c r="H7" s="3">
        <f>G7/G13</f>
        <v>2.9553779553779552E-2</v>
      </c>
    </row>
    <row r="8" spans="1:8" ht="30" x14ac:dyDescent="0.3">
      <c r="A8" s="20" t="s">
        <v>16</v>
      </c>
      <c r="B8" s="2">
        <f>'[1]11分類帳'!I26</f>
        <v>0</v>
      </c>
      <c r="C8" s="19"/>
      <c r="D8" s="10" t="s">
        <v>10</v>
      </c>
      <c r="E8" s="2">
        <f>'[1]11分類帳'!K22</f>
        <v>19743</v>
      </c>
      <c r="F8" s="3">
        <f>E8/E13</f>
        <v>0.31003941644812261</v>
      </c>
      <c r="G8" s="2">
        <f>'[1]11分類帳'!K23</f>
        <v>45252</v>
      </c>
      <c r="H8" s="3">
        <f>G8/G13</f>
        <v>0.26908805480234049</v>
      </c>
    </row>
    <row r="9" spans="1:8" ht="30" x14ac:dyDescent="0.3">
      <c r="A9" s="20" t="s">
        <v>17</v>
      </c>
      <c r="B9" s="2">
        <f>'[1]11分類帳'!J26</f>
        <v>0</v>
      </c>
      <c r="C9" s="19"/>
      <c r="D9" s="10" t="s">
        <v>18</v>
      </c>
      <c r="E9" s="2">
        <f>'[1]11分類帳'!L22</f>
        <v>6808</v>
      </c>
      <c r="F9" s="3">
        <f>E9/E13</f>
        <v>0.10691122662102105</v>
      </c>
      <c r="G9" s="2">
        <v>9862</v>
      </c>
      <c r="H9" s="3">
        <f>G9/G13</f>
        <v>5.8643737215165789E-2</v>
      </c>
    </row>
    <row r="10" spans="1:8" x14ac:dyDescent="0.3">
      <c r="A10" s="10" t="s">
        <v>19</v>
      </c>
      <c r="B10" s="2">
        <f>'[1]11分類帳'!K26</f>
        <v>2696</v>
      </c>
      <c r="C10" s="19"/>
      <c r="D10" s="10" t="s">
        <v>20</v>
      </c>
      <c r="E10" s="2">
        <f>'[1]11分類帳'!M22</f>
        <v>0</v>
      </c>
      <c r="F10" s="3">
        <f>E10/E13</f>
        <v>0</v>
      </c>
      <c r="G10" s="2">
        <f>'[1]11分類帳'!M23</f>
        <v>1900</v>
      </c>
      <c r="H10" s="3">
        <f>G10/G13</f>
        <v>1.1298225583939869E-2</v>
      </c>
    </row>
    <row r="11" spans="1:8" ht="88.5" customHeight="1" x14ac:dyDescent="0.3">
      <c r="A11" s="9"/>
      <c r="B11" s="2"/>
      <c r="C11" s="19"/>
      <c r="D11" s="10" t="s">
        <v>21</v>
      </c>
      <c r="E11" s="2">
        <f>'[1]11分類帳'!N22</f>
        <v>0</v>
      </c>
      <c r="F11" s="3">
        <f>E11/E13</f>
        <v>0</v>
      </c>
      <c r="G11" s="2">
        <v>26206</v>
      </c>
      <c r="H11" s="3">
        <f>G11/G13</f>
        <v>0.15583226297512012</v>
      </c>
    </row>
    <row r="12" spans="1:8" ht="16.5" customHeight="1" x14ac:dyDescent="0.3">
      <c r="A12" s="21" t="s">
        <v>35</v>
      </c>
      <c r="B12" s="2">
        <f>'[1]11分類帳'!M26</f>
        <v>0</v>
      </c>
      <c r="C12" s="11" t="s">
        <v>30</v>
      </c>
      <c r="D12" s="9" t="s">
        <v>22</v>
      </c>
      <c r="E12" s="2">
        <v>0</v>
      </c>
      <c r="F12" s="3">
        <v>0</v>
      </c>
      <c r="G12" s="2">
        <v>189</v>
      </c>
      <c r="H12" s="3">
        <f>G12/G14</f>
        <v>7.4000407198007863E-4</v>
      </c>
    </row>
    <row r="13" spans="1:8" x14ac:dyDescent="0.3">
      <c r="A13" s="10"/>
      <c r="B13" s="2">
        <f>'[1]11分類帳'!N26</f>
        <v>0</v>
      </c>
      <c r="C13" s="11"/>
      <c r="D13" s="10" t="s">
        <v>23</v>
      </c>
      <c r="E13" s="2">
        <f>SUM(E4:E12)</f>
        <v>63679</v>
      </c>
      <c r="F13" s="3">
        <f>E13/E13</f>
        <v>1</v>
      </c>
      <c r="G13" s="2">
        <f>SUM(G4:G12)</f>
        <v>168168</v>
      </c>
      <c r="H13" s="4">
        <f>G13/G13</f>
        <v>1</v>
      </c>
    </row>
    <row r="14" spans="1:8" x14ac:dyDescent="0.3">
      <c r="A14" s="10" t="s">
        <v>24</v>
      </c>
      <c r="B14" s="2">
        <f>SUM(B5:B12)</f>
        <v>33581</v>
      </c>
      <c r="C14" s="11"/>
      <c r="D14" s="10" t="s">
        <v>11</v>
      </c>
      <c r="E14" s="2">
        <f>'[1]11分類帳'!P21</f>
        <v>255404</v>
      </c>
      <c r="F14" s="3"/>
      <c r="G14" s="2">
        <f>E14</f>
        <v>255404</v>
      </c>
      <c r="H14" s="8"/>
    </row>
    <row r="15" spans="1:8" x14ac:dyDescent="0.3">
      <c r="A15" s="10" t="s">
        <v>25</v>
      </c>
      <c r="B15" s="2">
        <f>B14+B4</f>
        <v>319083</v>
      </c>
      <c r="C15" s="12"/>
      <c r="D15" s="10" t="s">
        <v>25</v>
      </c>
      <c r="E15" s="2">
        <f>E13+E14</f>
        <v>319083</v>
      </c>
      <c r="F15" s="4">
        <f>SUM(F4:F11)</f>
        <v>0.99999999999999989</v>
      </c>
      <c r="G15" s="2">
        <f>G13+G14</f>
        <v>423572</v>
      </c>
      <c r="H15" s="4">
        <f>SUM(H4:H12)</f>
        <v>0.99961612794810384</v>
      </c>
    </row>
    <row r="16" spans="1:8" ht="37.5" customHeight="1" x14ac:dyDescent="0.3">
      <c r="A16" s="10" t="s">
        <v>26</v>
      </c>
      <c r="B16" s="13" t="s">
        <v>27</v>
      </c>
      <c r="C16" s="13"/>
      <c r="D16" s="13"/>
      <c r="E16" s="13"/>
      <c r="F16" s="13"/>
      <c r="G16" s="13"/>
      <c r="H16" s="13"/>
    </row>
    <row r="17" spans="1:8" x14ac:dyDescent="0.3">
      <c r="A17" s="14" t="s">
        <v>31</v>
      </c>
      <c r="B17" s="14"/>
      <c r="C17" s="14"/>
      <c r="D17" s="14"/>
      <c r="E17" s="14"/>
      <c r="F17" s="14"/>
      <c r="G17" s="14"/>
      <c r="H17" s="14"/>
    </row>
    <row r="18" spans="1:8" x14ac:dyDescent="0.3">
      <c r="A18" s="5"/>
      <c r="B18" s="6"/>
      <c r="C18" s="5"/>
      <c r="D18" s="5"/>
      <c r="E18" s="6"/>
      <c r="F18" s="5"/>
      <c r="G18" s="6"/>
      <c r="H18" s="5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asw7e</dc:creator>
  <cp:lastModifiedBy>Administrator</cp:lastModifiedBy>
  <cp:lastPrinted>2021-09-03T03:24:08Z</cp:lastPrinted>
  <dcterms:created xsi:type="dcterms:W3CDTF">2017-09-04T23:13:41Z</dcterms:created>
  <dcterms:modified xsi:type="dcterms:W3CDTF">2021-12-06T22:55:14Z</dcterms:modified>
</cp:coreProperties>
</file>