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<sst xmlns="http://schemas.openxmlformats.org/spreadsheetml/2006/main" count="37" uniqueCount="34">
  <si>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</si>
  <si>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103年03月份學校午餐費收支結算表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</si>
  <si>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</si>
  <si>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</si>
  <si>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</si>
  <si>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</si>
  <si>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</si>
  <si>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</si>
  <si>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</si>
  <si>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</si>
  <si>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</si>
  <si>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0人
      教職員 13  人
      工  友、替代役、村幹事3 人
      合  計 16人 共9920元
三、免收減收午餐費
       （1）全免及減收學生午餐費
             計  人 元
       （2）全免工友（校長）午餐費
             計  1 人 620 元
         共計  1  人620 元
</t>
  </si>
  <si>
    <t>主  食</t>
  </si>
  <si>
    <t>本月午餐費</t>
  </si>
  <si>
    <t>副 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</si>
  <si>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</si>
  <si>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</si>
  <si>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</si>
  <si>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</si>
  <si>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</si>
  <si>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</si>
  <si>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
午餐補助費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</si>
  <si>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</si>
  <si>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</si>
  <si>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</si>
  <si>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</si>
  <si>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</si>
  <si>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</si>
  <si>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</si>
  <si>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</si>
  <si>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</si>
  <si>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</si>
  <si>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一、本月補助費收入包括下列各項：鹿草鄉公所午餐補助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</si>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</sst>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2" fontId="3" fillId="0" borderId="10" xfId="33" applyNumberFormat="1" applyFont="1" applyBorder="1" applyAlignment="1">
      <alignment vertical="center"/>
    </xf>
    <xf numFmtId="10" fontId="3" fillId="0" borderId="10" xfId="39" applyNumberFormat="1" applyFont="1" applyBorder="1" applyAlignment="1">
      <alignment vertical="center"/>
    </xf>
    <xf numFmtId="9" fontId="3" fillId="0" borderId="10" xfId="39" applyFont="1" applyBorder="1" applyAlignment="1">
      <alignment vertical="center"/>
    </xf>
    <xf numFmtId="0" fontId="8" fillId="0" borderId="0" xfId="0" applyFont="1" applyAlignment="1">
      <alignment vertical="center"/>
    </xf>
    <xf numFmtId="182" fontId="8" fillId="0" borderId="0" xfId="33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21" xfId="39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9" fontId="3" fillId="0" borderId="21" xfId="39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嘉義縣鹿草鄉重寮國民小學</v>
          </cell>
        </row>
      </sheetData>
      <sheetData sheetId="18">
        <row r="4">
          <cell r="P4">
            <v>150334</v>
          </cell>
        </row>
        <row r="48">
          <cell r="G48">
            <v>2680</v>
          </cell>
          <cell r="H48">
            <v>13872</v>
          </cell>
          <cell r="I48">
            <v>0</v>
          </cell>
          <cell r="J48">
            <v>0</v>
          </cell>
          <cell r="K48">
            <v>8545</v>
          </cell>
          <cell r="L48">
            <v>1699</v>
          </cell>
          <cell r="M48">
            <v>0</v>
          </cell>
          <cell r="N48">
            <v>26100</v>
          </cell>
        </row>
        <row r="49">
          <cell r="G49">
            <v>2680</v>
          </cell>
          <cell r="H49">
            <v>131766</v>
          </cell>
          <cell r="I49">
            <v>8340</v>
          </cell>
          <cell r="J49">
            <v>14324</v>
          </cell>
          <cell r="K49">
            <v>116438</v>
          </cell>
          <cell r="L49">
            <v>31478</v>
          </cell>
          <cell r="M49">
            <v>0</v>
          </cell>
          <cell r="N49">
            <v>36816</v>
          </cell>
          <cell r="P49">
            <v>104946</v>
          </cell>
        </row>
        <row r="52">
          <cell r="F52">
            <v>9300</v>
          </cell>
          <cell r="K52">
            <v>-1792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A1" sqref="A1:IV16384"/>
    </sheetView>
  </sheetViews>
  <sheetFormatPr defaultColWidth="8.875" defaultRowHeight="16.5"/>
  <cols>
    <col min="1" max="1" width="13.875" style="10" customWidth="1"/>
    <col min="2" max="2" width="12.625" style="11" customWidth="1"/>
    <col min="3" max="3" width="42.375" style="10" customWidth="1"/>
    <col min="4" max="4" width="14.875" style="10" customWidth="1"/>
    <col min="5" max="5" width="13.625" style="11" customWidth="1"/>
    <col min="6" max="6" width="12.625" style="10" customWidth="1"/>
    <col min="7" max="7" width="13.25390625" style="11" customWidth="1"/>
    <col min="8" max="8" width="11.75390625" style="10" customWidth="1"/>
    <col min="9" max="16384" width="8.875" style="4" customWidth="1"/>
  </cols>
  <sheetData>
    <row r="1" spans="1:8" ht="26.25" thickBot="1">
      <c r="A1" s="18" t="str">
        <f>'[1]02結算'!A1:C1</f>
        <v>   嘉義縣鹿草鄉重寮國民小學</v>
      </c>
      <c r="B1" s="18"/>
      <c r="C1" s="18"/>
      <c r="D1" s="19" t="s">
        <v>1</v>
      </c>
      <c r="E1" s="19"/>
      <c r="F1" s="19"/>
      <c r="G1" s="19"/>
      <c r="H1" s="19"/>
    </row>
    <row r="2" spans="1:8" ht="25.5" customHeight="1">
      <c r="A2" s="20" t="s">
        <v>2</v>
      </c>
      <c r="B2" s="21"/>
      <c r="C2" s="22"/>
      <c r="D2" s="23" t="s">
        <v>3</v>
      </c>
      <c r="E2" s="21"/>
      <c r="F2" s="22"/>
      <c r="G2" s="23" t="s">
        <v>0</v>
      </c>
      <c r="H2" s="24"/>
    </row>
    <row r="3" spans="1:8" ht="25.5" customHeight="1">
      <c r="A3" s="25" t="s">
        <v>4</v>
      </c>
      <c r="B3" s="5" t="s">
        <v>5</v>
      </c>
      <c r="C3" s="1" t="s">
        <v>6</v>
      </c>
      <c r="D3" s="1" t="s">
        <v>7</v>
      </c>
      <c r="E3" s="5" t="s">
        <v>8</v>
      </c>
      <c r="F3" s="1" t="s">
        <v>9</v>
      </c>
      <c r="G3" s="5" t="s">
        <v>8</v>
      </c>
      <c r="H3" s="26" t="s">
        <v>9</v>
      </c>
    </row>
    <row r="4" spans="1:8" ht="25.5" customHeight="1">
      <c r="A4" s="1" t="s">
        <v>10</v>
      </c>
      <c r="B4" s="7">
        <f>'[1]03分類帳'!P4</f>
        <v>150334</v>
      </c>
      <c r="C4" s="15" t="s">
        <v>11</v>
      </c>
      <c r="D4" s="1" t="s">
        <v>12</v>
      </c>
      <c r="E4" s="7">
        <f>'[1]03分類帳'!G48</f>
        <v>2680</v>
      </c>
      <c r="F4" s="8">
        <f>E4/E13</f>
        <v>0.05066545674531155</v>
      </c>
      <c r="G4" s="7">
        <f>'[1]03分類帳'!G49</f>
        <v>2680</v>
      </c>
      <c r="H4" s="27">
        <f>G4/(G13-G8)</f>
        <v>0.011889762382211495</v>
      </c>
    </row>
    <row r="5" spans="1:8" ht="25.5" customHeight="1">
      <c r="A5" s="1" t="s">
        <v>13</v>
      </c>
      <c r="B5" s="7">
        <f>'[1]03分類帳'!F52</f>
        <v>9300</v>
      </c>
      <c r="C5" s="16"/>
      <c r="D5" s="1" t="s">
        <v>14</v>
      </c>
      <c r="E5" s="7">
        <f>'[1]03分類帳'!H48</f>
        <v>13872</v>
      </c>
      <c r="F5" s="8">
        <f>E5/E13</f>
        <v>0.26225045372050815</v>
      </c>
      <c r="G5" s="7">
        <f>'[1]03分類帳'!H49</f>
        <v>131766</v>
      </c>
      <c r="H5" s="27">
        <f>G5/(G13-G8)</f>
        <v>0.5845770261397313</v>
      </c>
    </row>
    <row r="6" spans="1:8" ht="29.25" customHeight="1">
      <c r="A6" s="2" t="s">
        <v>15</v>
      </c>
      <c r="B6" s="7">
        <f>'[1]03分類帳'!G52</f>
        <v>0</v>
      </c>
      <c r="C6" s="16"/>
      <c r="D6" s="1" t="s">
        <v>16</v>
      </c>
      <c r="E6" s="7">
        <f>'[1]03分類帳'!I48</f>
        <v>0</v>
      </c>
      <c r="F6" s="8">
        <f>E6/E13</f>
        <v>0</v>
      </c>
      <c r="G6" s="7">
        <f>'[1]03分類帳'!I49</f>
        <v>8340</v>
      </c>
      <c r="H6" s="27">
        <f>G6/(G13-G8)</f>
        <v>0.03700023069688204</v>
      </c>
    </row>
    <row r="7" spans="1:8" ht="30.75" customHeight="1">
      <c r="A7" s="6" t="s">
        <v>17</v>
      </c>
      <c r="B7" s="7">
        <f>'[1]03分類帳'!H52</f>
        <v>0</v>
      </c>
      <c r="C7" s="16"/>
      <c r="D7" s="1" t="s">
        <v>18</v>
      </c>
      <c r="E7" s="7">
        <f>'[1]03分類帳'!J48</f>
        <v>0</v>
      </c>
      <c r="F7" s="8">
        <f>E7/E13</f>
        <v>0</v>
      </c>
      <c r="G7" s="7">
        <f>'[1]03分類帳'!J49</f>
        <v>14324</v>
      </c>
      <c r="H7" s="27">
        <f>G7/(G13-G8)</f>
        <v>0.06354811804581995</v>
      </c>
    </row>
    <row r="8" spans="1:8" ht="30.75" customHeight="1">
      <c r="A8" s="6" t="s">
        <v>19</v>
      </c>
      <c r="B8" s="7">
        <f>'[1]03分類帳'!I52</f>
        <v>0</v>
      </c>
      <c r="C8" s="16"/>
      <c r="D8" s="1" t="s">
        <v>20</v>
      </c>
      <c r="E8" s="7">
        <f>'[1]03分類帳'!K48</f>
        <v>8545</v>
      </c>
      <c r="F8" s="8">
        <f>E8/E13</f>
        <v>0.16154340592861463</v>
      </c>
      <c r="G8" s="7">
        <f>'[1]03分類帳'!K49</f>
        <v>116438</v>
      </c>
      <c r="H8" s="27"/>
    </row>
    <row r="9" spans="1:8" ht="32.25" customHeight="1">
      <c r="A9" s="12" t="s">
        <v>21</v>
      </c>
      <c r="B9" s="7">
        <f>'[1]03分類帳'!J52</f>
        <v>0</v>
      </c>
      <c r="C9" s="16"/>
      <c r="D9" s="1" t="s">
        <v>22</v>
      </c>
      <c r="E9" s="7">
        <f>'[1]03分類帳'!L48</f>
        <v>1699</v>
      </c>
      <c r="F9" s="8">
        <f>E9/E13</f>
        <v>0.03211963097398669</v>
      </c>
      <c r="G9" s="7">
        <f>'[1]03分類帳'!L49</f>
        <v>31478</v>
      </c>
      <c r="H9" s="27">
        <f>G9/(G13-G8)</f>
        <v>0.13965147024897517</v>
      </c>
    </row>
    <row r="10" spans="1:8" ht="25.5" customHeight="1">
      <c r="A10" s="1" t="s">
        <v>23</v>
      </c>
      <c r="B10" s="7">
        <f>'[1]03分類帳'!K52</f>
        <v>-1792</v>
      </c>
      <c r="C10" s="16"/>
      <c r="D10" s="1" t="s">
        <v>24</v>
      </c>
      <c r="E10" s="7">
        <f>'[1]03分類帳'!M48</f>
        <v>0</v>
      </c>
      <c r="F10" s="8">
        <f>E10/E13</f>
        <v>0</v>
      </c>
      <c r="G10" s="7">
        <f>'[1]03分類帳'!M49</f>
        <v>0</v>
      </c>
      <c r="H10" s="27">
        <f>G10/(G13-G8)</f>
        <v>0</v>
      </c>
    </row>
    <row r="11" spans="1:8" ht="24" customHeight="1">
      <c r="A11" s="3"/>
      <c r="B11" s="7">
        <f>'[1]03分類帳'!L52</f>
        <v>0</v>
      </c>
      <c r="C11" s="16"/>
      <c r="D11" s="1" t="s">
        <v>25</v>
      </c>
      <c r="E11" s="7">
        <f>'[1]03分類帳'!N48</f>
        <v>26100</v>
      </c>
      <c r="F11" s="8">
        <f>E11/E13</f>
        <v>0.4934210526315789</v>
      </c>
      <c r="G11" s="7">
        <f>'[1]03分類帳'!N49</f>
        <v>36816</v>
      </c>
      <c r="H11" s="27">
        <f>G11/(G13-G8)</f>
        <v>0.16333339248638</v>
      </c>
    </row>
    <row r="12" spans="1:8" ht="20.25" customHeight="1">
      <c r="A12" s="1"/>
      <c r="B12" s="7">
        <f>'[1]03分類帳'!M52</f>
        <v>0</v>
      </c>
      <c r="C12" s="28" t="s">
        <v>26</v>
      </c>
      <c r="D12" s="3"/>
      <c r="E12" s="7"/>
      <c r="F12" s="8"/>
      <c r="G12" s="7"/>
      <c r="H12" s="27"/>
    </row>
    <row r="13" spans="1:8" ht="33" customHeight="1">
      <c r="A13" s="25"/>
      <c r="B13" s="7">
        <f>'[1]03分類帳'!N52</f>
        <v>0</v>
      </c>
      <c r="C13" s="28"/>
      <c r="D13" s="1" t="s">
        <v>27</v>
      </c>
      <c r="E13" s="7">
        <f>SUM(E4:E12)</f>
        <v>52896</v>
      </c>
      <c r="F13" s="8">
        <f>(E13-E8)/(E13-E8)</f>
        <v>1</v>
      </c>
      <c r="G13" s="7">
        <f>SUM(G4:G12)</f>
        <v>341842</v>
      </c>
      <c r="H13" s="27">
        <f>(G13-G8)/(G13-G8)</f>
        <v>1</v>
      </c>
    </row>
    <row r="14" spans="1:8" ht="32.25" customHeight="1">
      <c r="A14" s="25" t="s">
        <v>28</v>
      </c>
      <c r="B14" s="7">
        <f>SUM(B5:B13)</f>
        <v>7508</v>
      </c>
      <c r="C14" s="28"/>
      <c r="D14" s="1" t="s">
        <v>29</v>
      </c>
      <c r="E14" s="7">
        <f>'[1]03分類帳'!P49</f>
        <v>104946</v>
      </c>
      <c r="F14" s="8"/>
      <c r="G14" s="7">
        <f>E14</f>
        <v>104946</v>
      </c>
      <c r="H14" s="27"/>
    </row>
    <row r="15" spans="1:8" ht="33" customHeight="1">
      <c r="A15" s="25" t="s">
        <v>30</v>
      </c>
      <c r="B15" s="7">
        <f>B14+B4</f>
        <v>157842</v>
      </c>
      <c r="C15" s="17"/>
      <c r="D15" s="1" t="s">
        <v>30</v>
      </c>
      <c r="E15" s="7">
        <f>E13+E14</f>
        <v>157842</v>
      </c>
      <c r="F15" s="9">
        <f>SUM(F4:F11)</f>
        <v>1</v>
      </c>
      <c r="G15" s="7">
        <f>G13+G14</f>
        <v>446788</v>
      </c>
      <c r="H15" s="29">
        <f>SUM(H4:H11)</f>
        <v>1</v>
      </c>
    </row>
    <row r="16" spans="1:8" ht="66.75" customHeight="1" thickBot="1">
      <c r="A16" s="30" t="s">
        <v>31</v>
      </c>
      <c r="B16" s="31" t="s">
        <v>32</v>
      </c>
      <c r="C16" s="32"/>
      <c r="D16" s="32"/>
      <c r="E16" s="32"/>
      <c r="F16" s="32"/>
      <c r="G16" s="32"/>
      <c r="H16" s="33"/>
    </row>
    <row r="17" spans="1:8" ht="27" customHeight="1">
      <c r="A17" s="13" t="s">
        <v>33</v>
      </c>
      <c r="B17" s="14"/>
      <c r="C17" s="14"/>
      <c r="D17" s="14"/>
      <c r="E17" s="14"/>
      <c r="F17" s="14"/>
      <c r="G17" s="14"/>
      <c r="H17" s="1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2012-02-23T05:20:15Z</cp:lastPrinted>
  <dcterms:created xsi:type="dcterms:W3CDTF">2005-07-22T02:50:49Z</dcterms:created>
  <dcterms:modified xsi:type="dcterms:W3CDTF">2014-06-18T02:57:25Z</dcterms:modified>
  <cp:category/>
  <cp:version/>
  <cp:contentType/>
  <cp:contentStatus/>
</cp:coreProperties>
</file>