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<sst xmlns="http://schemas.openxmlformats.org/spreadsheetml/2006/main" count="38" uniqueCount="35">
  <si>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</si>
  <si>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</si>
  <si>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</si>
  <si>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</si>
  <si>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</si>
  <si>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</si>
  <si>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</si>
  <si>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</si>
  <si>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</si>
  <si>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</si>
  <si>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</si>
  <si>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</si>
  <si>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</si>
  <si>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</si>
  <si>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</si>
  <si>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</si>
  <si>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</si>
  <si>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</si>
  <si>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</si>
  <si>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</si>
  <si>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</si>
  <si>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</si>
  <si>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</si>
  <si>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</si>
  <si>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</si>
  <si>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</si>
  <si>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</si>
  <si>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</si>
  <si>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</si>
  <si>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</si>
  <si>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</si>
  <si>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</si>
  <si>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</si>
  <si>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</si>
  <si>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104年03月份學校午餐費收支結算表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</si>
</sst>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10" fontId="3" fillId="0" borderId="8" xfId="17" applyNumberFormat="1" applyFont="1" applyBorder="1" applyAlignment="1">
      <alignment vertical="center"/>
    </xf>
    <xf numFmtId="10" fontId="3" fillId="0" borderId="9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9" fontId="3" fillId="0" borderId="9" xfId="17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9" fontId="3" fillId="0" borderId="8" xfId="17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126;&#33288;&#30340;&#25991;&#20214;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嘉義縣鹿草鄉重寮國民小學</v>
          </cell>
        </row>
      </sheetData>
      <sheetData sheetId="18">
        <row r="4">
          <cell r="P4">
            <v>94331</v>
          </cell>
        </row>
        <row r="23">
          <cell r="G23">
            <v>2663</v>
          </cell>
          <cell r="H23">
            <v>7089</v>
          </cell>
          <cell r="I23">
            <v>0</v>
          </cell>
          <cell r="J23">
            <v>3610</v>
          </cell>
          <cell r="K23">
            <v>2130</v>
          </cell>
          <cell r="L23">
            <v>5607</v>
          </cell>
          <cell r="M23">
            <v>0</v>
          </cell>
          <cell r="N23">
            <v>1700</v>
          </cell>
        </row>
        <row r="24">
          <cell r="G24">
            <v>44043</v>
          </cell>
          <cell r="H24">
            <v>105917</v>
          </cell>
          <cell r="I24">
            <v>4420</v>
          </cell>
          <cell r="J24">
            <v>4710</v>
          </cell>
          <cell r="K24">
            <v>112681</v>
          </cell>
          <cell r="L24">
            <v>40434</v>
          </cell>
          <cell r="M24">
            <v>2200</v>
          </cell>
          <cell r="N24">
            <v>9600</v>
          </cell>
          <cell r="P24">
            <v>105636</v>
          </cell>
        </row>
        <row r="26">
          <cell r="F26">
            <v>34380</v>
          </cell>
          <cell r="K26">
            <v>1249</v>
          </cell>
          <cell r="L26">
            <v>-1525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4">
      <selection activeCell="D1" sqref="D1:H1"/>
    </sheetView>
  </sheetViews>
  <sheetFormatPr defaultColWidth="9.00390625" defaultRowHeight="16.5"/>
  <cols>
    <col min="1" max="1" width="13.375" style="0" customWidth="1"/>
    <col min="2" max="2" width="11.25390625" style="0" customWidth="1"/>
    <col min="3" max="3" width="33.625" style="0" customWidth="1"/>
    <col min="4" max="4" width="11.625" style="0" customWidth="1"/>
    <col min="5" max="5" width="11.00390625" style="0" bestFit="1" customWidth="1"/>
    <col min="6" max="6" width="16.875" style="0" customWidth="1"/>
    <col min="7" max="7" width="15.625" style="0" customWidth="1"/>
    <col min="8" max="8" width="23.125" style="0" customWidth="1"/>
  </cols>
  <sheetData>
    <row r="1" spans="1:8" ht="26.25" thickBot="1">
      <c r="A1" s="1" t="str">
        <f>'[1]02結算'!A1:C1</f>
        <v>   嘉義縣鹿草鄉重寮國民小學</v>
      </c>
      <c r="B1" s="1"/>
      <c r="C1" s="1"/>
      <c r="D1" s="2" t="s">
        <v>34</v>
      </c>
      <c r="E1" s="2"/>
      <c r="F1" s="2"/>
      <c r="G1" s="2"/>
      <c r="H1" s="2"/>
    </row>
    <row r="2" spans="1:8" ht="16.5">
      <c r="A2" s="3" t="s">
        <v>0</v>
      </c>
      <c r="B2" s="4"/>
      <c r="C2" s="5"/>
      <c r="D2" s="6" t="s">
        <v>1</v>
      </c>
      <c r="E2" s="4"/>
      <c r="F2" s="5"/>
      <c r="G2" s="6" t="s">
        <v>2</v>
      </c>
      <c r="H2" s="7"/>
    </row>
    <row r="3" spans="1:8" ht="16.5">
      <c r="A3" s="8" t="s">
        <v>3</v>
      </c>
      <c r="B3" s="9" t="s">
        <v>4</v>
      </c>
      <c r="C3" s="10" t="s">
        <v>5</v>
      </c>
      <c r="D3" s="10" t="s">
        <v>6</v>
      </c>
      <c r="E3" s="9" t="s">
        <v>7</v>
      </c>
      <c r="F3" s="10" t="s">
        <v>8</v>
      </c>
      <c r="G3" s="9" t="s">
        <v>7</v>
      </c>
      <c r="H3" s="11" t="s">
        <v>8</v>
      </c>
    </row>
    <row r="4" spans="1:8" ht="16.5">
      <c r="A4" s="8" t="s">
        <v>9</v>
      </c>
      <c r="B4" s="12">
        <f>'[1]03分類帳'!P4</f>
        <v>94331</v>
      </c>
      <c r="C4" s="13" t="s">
        <v>10</v>
      </c>
      <c r="D4" s="10" t="s">
        <v>11</v>
      </c>
      <c r="E4" s="12">
        <f>'[1]03分類帳'!G23</f>
        <v>2663</v>
      </c>
      <c r="F4" s="14">
        <f>E4/E13</f>
        <v>0.11680336856879688</v>
      </c>
      <c r="G4" s="12">
        <f>'[1]03分類帳'!G24</f>
        <v>44043</v>
      </c>
      <c r="H4" s="15">
        <f>G4/G13</f>
        <v>0.13593308745235413</v>
      </c>
    </row>
    <row r="5" spans="1:8" ht="16.5">
      <c r="A5" s="8" t="s">
        <v>12</v>
      </c>
      <c r="B5" s="12">
        <f>'[1]03分類帳'!F26</f>
        <v>34380</v>
      </c>
      <c r="C5" s="16"/>
      <c r="D5" s="10" t="s">
        <v>13</v>
      </c>
      <c r="E5" s="12">
        <f>'[1]03分類帳'!H23</f>
        <v>7089</v>
      </c>
      <c r="F5" s="14">
        <f>E5/E13</f>
        <v>0.31093469011798763</v>
      </c>
      <c r="G5" s="12">
        <f>'[1]03分類帳'!H24</f>
        <v>105917</v>
      </c>
      <c r="H5" s="15">
        <f>G5/G13</f>
        <v>0.32689927624573695</v>
      </c>
    </row>
    <row r="6" spans="1:8" ht="42.75">
      <c r="A6" s="17" t="s">
        <v>14</v>
      </c>
      <c r="B6" s="12">
        <f>'[1]03分類帳'!G26</f>
        <v>0</v>
      </c>
      <c r="C6" s="16"/>
      <c r="D6" s="10" t="s">
        <v>15</v>
      </c>
      <c r="E6" s="12">
        <f>'[1]03分類帳'!I23</f>
        <v>0</v>
      </c>
      <c r="F6" s="14">
        <f>E6/E13</f>
        <v>0</v>
      </c>
      <c r="G6" s="12">
        <f>'[1]03分類帳'!I24</f>
        <v>4420</v>
      </c>
      <c r="H6" s="15">
        <f>G6/G13</f>
        <v>0.013641764787580439</v>
      </c>
    </row>
    <row r="7" spans="1:8" ht="47.25">
      <c r="A7" s="18" t="s">
        <v>16</v>
      </c>
      <c r="B7" s="12">
        <f>'[1]03分類帳'!H26</f>
        <v>0</v>
      </c>
      <c r="C7" s="16"/>
      <c r="D7" s="10" t="s">
        <v>17</v>
      </c>
      <c r="E7" s="12">
        <f>'[1]03分類帳'!J23</f>
        <v>3610</v>
      </c>
      <c r="F7" s="14">
        <f>E7/E13</f>
        <v>0.15834027808237203</v>
      </c>
      <c r="G7" s="12">
        <f>'[1]03分類帳'!J24</f>
        <v>4710</v>
      </c>
      <c r="H7" s="15">
        <f>G7/G13</f>
        <v>0.014536812703507661</v>
      </c>
    </row>
    <row r="8" spans="1:8" ht="31.5">
      <c r="A8" s="18" t="s">
        <v>18</v>
      </c>
      <c r="B8" s="12">
        <f>'[1]03分類帳'!I26</f>
        <v>0</v>
      </c>
      <c r="C8" s="16"/>
      <c r="D8" s="10" t="s">
        <v>19</v>
      </c>
      <c r="E8" s="12">
        <f>'[1]03分類帳'!K23</f>
        <v>2130</v>
      </c>
      <c r="F8" s="14">
        <f>E8/E13</f>
        <v>0.0934251502258871</v>
      </c>
      <c r="G8" s="12">
        <f>'[1]03分類帳'!K24</f>
        <v>112681</v>
      </c>
      <c r="H8" s="15">
        <f>G8/G13</f>
        <v>0.3477754972917085</v>
      </c>
    </row>
    <row r="9" spans="1:8" ht="47.25">
      <c r="A9" s="18" t="s">
        <v>20</v>
      </c>
      <c r="B9" s="12">
        <f>'[1]03分類帳'!J26</f>
        <v>0</v>
      </c>
      <c r="C9" s="16"/>
      <c r="D9" s="10" t="s">
        <v>21</v>
      </c>
      <c r="E9" s="12">
        <f>'[1]03分類帳'!L23</f>
        <v>5607</v>
      </c>
      <c r="F9" s="14">
        <f>E9/E13</f>
        <v>0.2459318391157507</v>
      </c>
      <c r="G9" s="12">
        <f>'[1]03分類帳'!L24</f>
        <v>40434</v>
      </c>
      <c r="H9" s="15">
        <f>G9/G13</f>
        <v>0.12479437045724603</v>
      </c>
    </row>
    <row r="10" spans="1:8" ht="16.5">
      <c r="A10" s="8" t="s">
        <v>22</v>
      </c>
      <c r="B10" s="12">
        <f>'[1]03分類帳'!K26</f>
        <v>1249</v>
      </c>
      <c r="C10" s="16"/>
      <c r="D10" s="10" t="s">
        <v>23</v>
      </c>
      <c r="E10" s="12">
        <f>'[1]03分類帳'!M23</f>
        <v>0</v>
      </c>
      <c r="F10" s="14">
        <f>E10/E13</f>
        <v>0</v>
      </c>
      <c r="G10" s="12">
        <f>'[1]03分類帳'!M24</f>
        <v>2200</v>
      </c>
      <c r="H10" s="15">
        <f>G10/G13</f>
        <v>0.00679001867255135</v>
      </c>
    </row>
    <row r="11" spans="1:8" ht="33">
      <c r="A11" s="19" t="s">
        <v>24</v>
      </c>
      <c r="B11" s="12">
        <f>'[1]03分類帳'!L26</f>
        <v>-1525</v>
      </c>
      <c r="C11" s="16"/>
      <c r="D11" s="10" t="s">
        <v>25</v>
      </c>
      <c r="E11" s="12">
        <f>'[1]03分類帳'!N23</f>
        <v>1700</v>
      </c>
      <c r="F11" s="14">
        <f>E11/E13</f>
        <v>0.07456467388920567</v>
      </c>
      <c r="G11" s="12">
        <f>'[1]03分類帳'!N24</f>
        <v>9600</v>
      </c>
      <c r="H11" s="15">
        <f>G11/G13</f>
        <v>0.02962917238931498</v>
      </c>
    </row>
    <row r="12" spans="1:8" ht="16.5">
      <c r="A12" s="8"/>
      <c r="B12" s="12">
        <f>'[1]03分類帳'!M26</f>
        <v>0</v>
      </c>
      <c r="C12" s="20" t="s">
        <v>26</v>
      </c>
      <c r="D12" s="19"/>
      <c r="E12" s="12"/>
      <c r="F12" s="14"/>
      <c r="G12" s="12"/>
      <c r="H12" s="15"/>
    </row>
    <row r="13" spans="1:8" ht="16.5">
      <c r="A13" s="8"/>
      <c r="B13" s="12">
        <f>'[1]03分類帳'!N26</f>
        <v>0</v>
      </c>
      <c r="C13" s="20"/>
      <c r="D13" s="10" t="s">
        <v>27</v>
      </c>
      <c r="E13" s="12">
        <f>SUM(E4:E12)</f>
        <v>22799</v>
      </c>
      <c r="F13" s="14">
        <f>E13/E13</f>
        <v>1</v>
      </c>
      <c r="G13" s="12">
        <f>SUM(G4:G12)</f>
        <v>324005</v>
      </c>
      <c r="H13" s="21">
        <f>G13/G13</f>
        <v>1</v>
      </c>
    </row>
    <row r="14" spans="1:8" ht="16.5">
      <c r="A14" s="8" t="s">
        <v>28</v>
      </c>
      <c r="B14" s="12">
        <f>SUM(B5:B13)</f>
        <v>34104</v>
      </c>
      <c r="C14" s="20"/>
      <c r="D14" s="10" t="s">
        <v>29</v>
      </c>
      <c r="E14" s="12">
        <f>'[1]03分類帳'!P24</f>
        <v>105636</v>
      </c>
      <c r="F14" s="14"/>
      <c r="G14" s="12">
        <f>E14</f>
        <v>105636</v>
      </c>
      <c r="H14" s="22"/>
    </row>
    <row r="15" spans="1:8" ht="16.5">
      <c r="A15" s="8" t="s">
        <v>30</v>
      </c>
      <c r="B15" s="12">
        <f>B14+B4</f>
        <v>128435</v>
      </c>
      <c r="C15" s="23"/>
      <c r="D15" s="10" t="s">
        <v>30</v>
      </c>
      <c r="E15" s="12">
        <f>E13+E14</f>
        <v>128435</v>
      </c>
      <c r="F15" s="24">
        <f>SUM(F4:F11)</f>
        <v>0.9999999999999999</v>
      </c>
      <c r="G15" s="12">
        <f>G13+G14</f>
        <v>429641</v>
      </c>
      <c r="H15" s="21">
        <f>SUM(H4:H11)</f>
        <v>1</v>
      </c>
    </row>
    <row r="16" spans="1:8" ht="17.25" thickBot="1">
      <c r="A16" s="25" t="s">
        <v>31</v>
      </c>
      <c r="B16" s="26" t="s">
        <v>32</v>
      </c>
      <c r="C16" s="27"/>
      <c r="D16" s="27"/>
      <c r="E16" s="27"/>
      <c r="F16" s="27"/>
      <c r="G16" s="27"/>
      <c r="H16" s="28"/>
    </row>
    <row r="17" spans="1:8" ht="16.5">
      <c r="A17" s="29" t="s">
        <v>33</v>
      </c>
      <c r="B17" s="29"/>
      <c r="C17" s="29"/>
      <c r="D17" s="29"/>
      <c r="E17" s="29"/>
      <c r="F17" s="29"/>
      <c r="G17" s="29"/>
      <c r="H17" s="2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2015-04-08T06:19:21Z</dcterms:created>
  <dcterms:modified xsi:type="dcterms:W3CDTF">2015-04-08T06:20:59Z</dcterms:modified>
  <cp:category/>
  <cp:version/>
  <cp:contentType/>
  <cp:contentStatus/>
</cp:coreProperties>
</file>