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75" windowHeight="87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<sst xmlns="http://schemas.openxmlformats.org/spreadsheetml/2006/main" count="38" uniqueCount="35">
  <si>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</si>
  <si>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</si>
  <si>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</si>
  <si>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</si>
  <si>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</si>
  <si>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</si>
  <si>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</si>
  <si>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</si>
  <si>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</si>
  <si>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</si>
  <si>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620 元
二、應收午餐費
      學  生  48 人
      教職員 14 人
      工  友  0人
      合  計  62人 共  38440 元
三、免收減收午餐費
       （1）全免及減收學生午餐費
             計 8人 4960 元          
       （2）全免工友午餐費
             計  0 人 0  元
         共計   0  人  0  元
四、本月未繳午餐費
          計    人       元
        （附繳納午餐費情形統計表）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</si>
  <si>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</si>
  <si>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</si>
  <si>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</si>
  <si>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</si>
  <si>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</si>
  <si>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</si>
  <si>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</si>
  <si>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</si>
  <si>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</si>
  <si>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小型偏遠學校午餐補助費</t>
  </si>
  <si>
    <t>燃料費(水電)</t>
  </si>
  <si>
    <t>其  他</t>
  </si>
  <si>
    <t>設備維護費</t>
  </si>
  <si>
    <t>午餐退費
收入減帳</t>
  </si>
  <si>
    <t>雜支</t>
  </si>
  <si>
    <t xml:space="preserve">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</si>
  <si>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</si>
  <si>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</si>
  <si>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</si>
  <si>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</si>
  <si>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</si>
  <si>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</si>
  <si>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</si>
  <si>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104年05月份學校午餐費收支結算表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</si>
</sst>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7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15" applyNumberFormat="1" applyFont="1" applyBorder="1" applyAlignment="1">
      <alignment horizontal="center" vertical="center"/>
    </xf>
    <xf numFmtId="176" fontId="3" fillId="0" borderId="2" xfId="15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10" fontId="3" fillId="0" borderId="2" xfId="17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9" fontId="3" fillId="0" borderId="2" xfId="17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6126;&#33288;&#30340;&#25991;&#20214;\&#21320;&#39184;&#20027;&#35336;\103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1">
        <row r="1">
          <cell r="A1" t="str">
            <v>   嘉義縣鹿草鄉重寮國民小學</v>
          </cell>
        </row>
      </sheetData>
      <sheetData sheetId="22">
        <row r="4">
          <cell r="P4">
            <v>85409</v>
          </cell>
        </row>
        <row r="21">
          <cell r="G21">
            <v>0</v>
          </cell>
          <cell r="H21">
            <v>23957</v>
          </cell>
          <cell r="I21">
            <v>0</v>
          </cell>
          <cell r="J21">
            <v>0</v>
          </cell>
          <cell r="K21">
            <v>15437</v>
          </cell>
          <cell r="L21">
            <v>3624</v>
          </cell>
          <cell r="M21">
            <v>0</v>
          </cell>
          <cell r="N21">
            <v>385</v>
          </cell>
        </row>
        <row r="22">
          <cell r="G22">
            <v>46905</v>
          </cell>
          <cell r="H22">
            <v>155201</v>
          </cell>
          <cell r="I22">
            <v>8800</v>
          </cell>
          <cell r="J22">
            <v>6670</v>
          </cell>
          <cell r="K22">
            <v>144017</v>
          </cell>
          <cell r="L22">
            <v>47461</v>
          </cell>
          <cell r="M22">
            <v>2200</v>
          </cell>
          <cell r="N22">
            <v>10481</v>
          </cell>
          <cell r="P22">
            <v>185506</v>
          </cell>
        </row>
        <row r="25">
          <cell r="F25">
            <v>34100</v>
          </cell>
          <cell r="G25">
            <v>0</v>
          </cell>
          <cell r="H25">
            <v>3100</v>
          </cell>
          <cell r="I25">
            <v>21700</v>
          </cell>
          <cell r="J25">
            <v>90000</v>
          </cell>
          <cell r="K25">
            <v>0</v>
          </cell>
          <cell r="L25">
            <v>-5400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1" sqref="D1:H1"/>
    </sheetView>
  </sheetViews>
  <sheetFormatPr defaultColWidth="9.00390625" defaultRowHeight="16.5"/>
  <cols>
    <col min="1" max="1" width="12.625" style="0" customWidth="1"/>
    <col min="2" max="2" width="10.50390625" style="0" customWidth="1"/>
    <col min="3" max="3" width="34.875" style="0" customWidth="1"/>
    <col min="4" max="4" width="12.625" style="0" customWidth="1"/>
    <col min="5" max="5" width="10.25390625" style="0" customWidth="1"/>
    <col min="7" max="7" width="13.00390625" style="0" customWidth="1"/>
    <col min="8" max="8" width="15.00390625" style="0" customWidth="1"/>
  </cols>
  <sheetData>
    <row r="1" spans="1:8" ht="25.5">
      <c r="A1" s="1" t="str">
        <f>'[1]04結算'!A1:C1</f>
        <v>   嘉義縣鹿草鄉重寮國民小學</v>
      </c>
      <c r="B1" s="1"/>
      <c r="C1" s="1"/>
      <c r="D1" s="2" t="s">
        <v>34</v>
      </c>
      <c r="E1" s="2"/>
      <c r="F1" s="2"/>
      <c r="G1" s="2"/>
      <c r="H1" s="2"/>
    </row>
    <row r="2" spans="1:8" ht="16.5">
      <c r="A2" s="3" t="s">
        <v>0</v>
      </c>
      <c r="B2" s="3"/>
      <c r="C2" s="3"/>
      <c r="D2" s="3" t="s">
        <v>1</v>
      </c>
      <c r="E2" s="3"/>
      <c r="F2" s="3"/>
      <c r="G2" s="3" t="s">
        <v>2</v>
      </c>
      <c r="H2" s="3"/>
    </row>
    <row r="3" spans="1:8" ht="16.5">
      <c r="A3" s="4" t="s">
        <v>3</v>
      </c>
      <c r="B3" s="5" t="s">
        <v>4</v>
      </c>
      <c r="C3" s="4" t="s">
        <v>5</v>
      </c>
      <c r="D3" s="4" t="s">
        <v>6</v>
      </c>
      <c r="E3" s="5" t="s">
        <v>7</v>
      </c>
      <c r="F3" s="4" t="s">
        <v>8</v>
      </c>
      <c r="G3" s="5" t="s">
        <v>7</v>
      </c>
      <c r="H3" s="4" t="s">
        <v>8</v>
      </c>
    </row>
    <row r="4" spans="1:8" ht="24" customHeight="1">
      <c r="A4" s="4" t="s">
        <v>9</v>
      </c>
      <c r="B4" s="6">
        <f>'[1]05分類帳'!P4</f>
        <v>85409</v>
      </c>
      <c r="C4" s="7" t="s">
        <v>10</v>
      </c>
      <c r="D4" s="4" t="s">
        <v>11</v>
      </c>
      <c r="E4" s="6">
        <f>'[1]05分類帳'!G21</f>
        <v>0</v>
      </c>
      <c r="F4" s="8">
        <f>E4/E13</f>
        <v>0</v>
      </c>
      <c r="G4" s="6">
        <f>'[1]05分類帳'!G22</f>
        <v>46905</v>
      </c>
      <c r="H4" s="8">
        <f>G4/G13</f>
        <v>0.11121913049663888</v>
      </c>
    </row>
    <row r="5" spans="1:8" ht="21.75" customHeight="1">
      <c r="A5" s="4" t="s">
        <v>12</v>
      </c>
      <c r="B5" s="6">
        <f>'[1]05分類帳'!F25</f>
        <v>34100</v>
      </c>
      <c r="C5" s="7"/>
      <c r="D5" s="4" t="s">
        <v>13</v>
      </c>
      <c r="E5" s="6">
        <f>'[1]05分類帳'!H21</f>
        <v>23957</v>
      </c>
      <c r="F5" s="8">
        <f>E5/E13</f>
        <v>0.5519664539317559</v>
      </c>
      <c r="G5" s="6">
        <f>'[1]05分類帳'!H22</f>
        <v>155201</v>
      </c>
      <c r="H5" s="8">
        <f>G5/G13</f>
        <v>0.3680059753162531</v>
      </c>
    </row>
    <row r="6" spans="1:8" ht="29.25" customHeight="1">
      <c r="A6" s="9" t="s">
        <v>14</v>
      </c>
      <c r="B6" s="6">
        <f>'[1]05分類帳'!G25</f>
        <v>0</v>
      </c>
      <c r="C6" s="7"/>
      <c r="D6" s="4" t="s">
        <v>15</v>
      </c>
      <c r="E6" s="6">
        <f>'[1]05分類帳'!I21</f>
        <v>0</v>
      </c>
      <c r="F6" s="8">
        <f>E6/E13</f>
        <v>0</v>
      </c>
      <c r="G6" s="6">
        <f>'[1]05分類帳'!I22</f>
        <v>8800</v>
      </c>
      <c r="H6" s="8">
        <f>G6/G13</f>
        <v>0.02086618374097478</v>
      </c>
    </row>
    <row r="7" spans="1:8" ht="34.5" customHeight="1">
      <c r="A7" s="10" t="s">
        <v>16</v>
      </c>
      <c r="B7" s="6">
        <f>'[1]05分類帳'!H25</f>
        <v>3100</v>
      </c>
      <c r="C7" s="7"/>
      <c r="D7" s="4" t="s">
        <v>17</v>
      </c>
      <c r="E7" s="6">
        <f>'[1]05分類帳'!J21</f>
        <v>0</v>
      </c>
      <c r="F7" s="8">
        <f>E7/E13</f>
        <v>0</v>
      </c>
      <c r="G7" s="6">
        <f>'[1]05分類帳'!J22</f>
        <v>6670</v>
      </c>
      <c r="H7" s="8">
        <f>G7/G13</f>
        <v>0.01581561881276157</v>
      </c>
    </row>
    <row r="8" spans="1:8" ht="31.5">
      <c r="A8" s="10" t="s">
        <v>18</v>
      </c>
      <c r="B8" s="6">
        <f>'[1]05分類帳'!I25</f>
        <v>21700</v>
      </c>
      <c r="C8" s="7"/>
      <c r="D8" s="4" t="s">
        <v>19</v>
      </c>
      <c r="E8" s="6">
        <f>'[1]05分類帳'!K21</f>
        <v>15437</v>
      </c>
      <c r="F8" s="8">
        <f>E8/E13</f>
        <v>0.35566665898670596</v>
      </c>
      <c r="G8" s="6">
        <f>'[1]05分類帳'!K22</f>
        <v>144017</v>
      </c>
      <c r="H8" s="8">
        <f>G8/G13</f>
        <v>0.3414869527072688</v>
      </c>
    </row>
    <row r="9" spans="1:8" ht="34.5" customHeight="1">
      <c r="A9" s="10" t="s">
        <v>20</v>
      </c>
      <c r="B9" s="6">
        <f>'[1]05分類帳'!J25</f>
        <v>90000</v>
      </c>
      <c r="C9" s="7"/>
      <c r="D9" s="4" t="s">
        <v>21</v>
      </c>
      <c r="E9" s="6">
        <f>'[1]05分類帳'!L21</f>
        <v>3624</v>
      </c>
      <c r="F9" s="8">
        <f>E9/E13</f>
        <v>0.08349653249775361</v>
      </c>
      <c r="G9" s="6">
        <f>'[1]05分類帳'!L22</f>
        <v>47461</v>
      </c>
      <c r="H9" s="8">
        <f>G9/G13</f>
        <v>0.11253749392390956</v>
      </c>
    </row>
    <row r="10" spans="1:8" ht="16.5">
      <c r="A10" s="4" t="s">
        <v>22</v>
      </c>
      <c r="B10" s="6">
        <f>'[1]05分類帳'!K25</f>
        <v>0</v>
      </c>
      <c r="C10" s="7"/>
      <c r="D10" s="4" t="s">
        <v>23</v>
      </c>
      <c r="E10" s="6">
        <f>'[1]05分類帳'!M21</f>
        <v>0</v>
      </c>
      <c r="F10" s="8">
        <f>E10/E13</f>
        <v>0</v>
      </c>
      <c r="G10" s="6">
        <f>'[1]05分類帳'!M22</f>
        <v>2200</v>
      </c>
      <c r="H10" s="8">
        <f>G10/G13</f>
        <v>0.005216545935243695</v>
      </c>
    </row>
    <row r="11" spans="1:8" ht="31.5" customHeight="1">
      <c r="A11" s="11" t="s">
        <v>24</v>
      </c>
      <c r="B11" s="6">
        <f>'[1]05分類帳'!L25</f>
        <v>-5400</v>
      </c>
      <c r="C11" s="12"/>
      <c r="D11" s="4" t="s">
        <v>25</v>
      </c>
      <c r="E11" s="6">
        <f>'[1]05分類帳'!N21</f>
        <v>385</v>
      </c>
      <c r="F11" s="8">
        <f>E11/E13</f>
        <v>0.008870354583784532</v>
      </c>
      <c r="G11" s="6">
        <f>'[1]05分類帳'!N22</f>
        <v>10481</v>
      </c>
      <c r="H11" s="8">
        <f>G11/G13</f>
        <v>0.024852099066949625</v>
      </c>
    </row>
    <row r="12" spans="1:8" ht="16.5">
      <c r="A12" s="4"/>
      <c r="B12" s="6">
        <f>'[1]05分類帳'!M25</f>
        <v>0</v>
      </c>
      <c r="C12" s="13" t="s">
        <v>26</v>
      </c>
      <c r="D12" s="4"/>
      <c r="E12" s="6"/>
      <c r="F12" s="8"/>
      <c r="G12" s="6"/>
      <c r="H12" s="8"/>
    </row>
    <row r="13" spans="1:8" ht="21" customHeight="1">
      <c r="A13" s="4"/>
      <c r="B13" s="6">
        <f>'[1]05分類帳'!N25</f>
        <v>0</v>
      </c>
      <c r="C13" s="14"/>
      <c r="D13" s="4" t="s">
        <v>27</v>
      </c>
      <c r="E13" s="6">
        <f>SUM(E4:E12)</f>
        <v>43403</v>
      </c>
      <c r="F13" s="8">
        <f>E13/E13</f>
        <v>1</v>
      </c>
      <c r="G13" s="6">
        <f>SUM(G4:G12)</f>
        <v>421735</v>
      </c>
      <c r="H13" s="15">
        <f>G13/G13</f>
        <v>1</v>
      </c>
    </row>
    <row r="14" spans="1:8" ht="25.5" customHeight="1">
      <c r="A14" s="4" t="s">
        <v>28</v>
      </c>
      <c r="B14" s="6">
        <f>SUM(B5:B13)</f>
        <v>143500</v>
      </c>
      <c r="C14" s="14"/>
      <c r="D14" s="4" t="s">
        <v>29</v>
      </c>
      <c r="E14" s="6">
        <f>'[1]05分類帳'!P22</f>
        <v>185506</v>
      </c>
      <c r="F14" s="8"/>
      <c r="G14" s="6">
        <f>E14</f>
        <v>185506</v>
      </c>
      <c r="H14" s="16"/>
    </row>
    <row r="15" spans="1:8" ht="20.25" customHeight="1">
      <c r="A15" s="4" t="s">
        <v>30</v>
      </c>
      <c r="B15" s="6">
        <f>B14+B4</f>
        <v>228909</v>
      </c>
      <c r="C15" s="14"/>
      <c r="D15" s="4" t="s">
        <v>30</v>
      </c>
      <c r="E15" s="6">
        <f>E13+E14</f>
        <v>228909</v>
      </c>
      <c r="F15" s="15">
        <f>SUM(F4:F11)</f>
        <v>0.9999999999999999</v>
      </c>
      <c r="G15" s="6">
        <f>G13+G14</f>
        <v>607241</v>
      </c>
      <c r="H15" s="15">
        <f>SUM(H4:H11)</f>
        <v>1</v>
      </c>
    </row>
    <row r="16" spans="1:8" ht="16.5">
      <c r="A16" s="4" t="s">
        <v>31</v>
      </c>
      <c r="B16" s="7" t="s">
        <v>32</v>
      </c>
      <c r="C16" s="7"/>
      <c r="D16" s="7"/>
      <c r="E16" s="7"/>
      <c r="F16" s="7"/>
      <c r="G16" s="7"/>
      <c r="H16" s="7"/>
    </row>
    <row r="17" spans="1:8" ht="16.5">
      <c r="A17" s="17" t="s">
        <v>33</v>
      </c>
      <c r="B17" s="17"/>
      <c r="C17" s="17"/>
      <c r="D17" s="17"/>
      <c r="E17" s="17"/>
      <c r="F17" s="17"/>
      <c r="G17" s="17"/>
      <c r="H17" s="17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2015-06-05T05:49:13Z</cp:lastPrinted>
  <dcterms:created xsi:type="dcterms:W3CDTF">2015-06-05T05:44:02Z</dcterms:created>
  <dcterms:modified xsi:type="dcterms:W3CDTF">2015-06-05T05:49:14Z</dcterms:modified>
  <cp:category/>
  <cp:version/>
  <cp:contentType/>
  <cp:contentStatus/>
</cp:coreProperties>
</file>