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<sst xmlns="http://schemas.openxmlformats.org/spreadsheetml/2006/main" count="40" uniqueCount="37">
  <si>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</si>
  <si>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</si>
  <si>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</si>
  <si>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</si>
  <si>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</si>
  <si>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</si>
  <si>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</si>
  <si>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</si>
  <si>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</si>
  <si>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</si>
  <si>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 48 人
      教職員 14 人
      工  友  0人
      合  計  62人 共  38440 元
三、免收減收午餐費
       （1）全免及減收學生午餐費
             計 8人 4960 元          
       （2）全免工友午餐費
             計  0 人 0  元
         共計   0  人  0  元
四、本月未繳午餐費
          計    人       元
        （附繳納午餐費情形統計表）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</si>
  <si>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</si>
  <si>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</si>
  <si>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</si>
  <si>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</si>
  <si>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</si>
  <si>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</si>
  <si>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</si>
  <si>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</si>
  <si>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</si>
  <si>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</si>
  <si>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</si>
  <si>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</si>
  <si>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</si>
  <si>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</si>
  <si>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</si>
  <si>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>利息</t>
  </si>
  <si>
    <t xml:space="preserve">五、以前未繳午餐費
         計       人        元
</t>
  </si>
  <si>
    <t>廚工薪津溢領回存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</si>
  <si>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</si>
  <si>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</si>
  <si>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</si>
  <si>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</si>
  <si>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</si>
  <si>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</si>
  <si>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執行秘書               校長    </t>
  </si>
  <si>
    <t>104年06月份學校午餐費收支結算表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</si>
</sst>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5" applyNumberFormat="1" applyFont="1" applyBorder="1" applyAlignment="1">
      <alignment horizontal="center" vertical="center"/>
    </xf>
    <xf numFmtId="176" fontId="3" fillId="0" borderId="2" xfId="15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10" fontId="3" fillId="0" borderId="2" xfId="17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9" fontId="3" fillId="0" borderId="2" xfId="17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126;&#33288;&#30340;&#25991;&#20214;\&#21320;&#39184;&#20027;&#35336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嘉義縣鹿草鄉重寮國民小學</v>
          </cell>
        </row>
      </sheetData>
      <sheetData sheetId="24">
        <row r="4">
          <cell r="P4">
            <v>185506</v>
          </cell>
        </row>
        <row r="30">
          <cell r="G30">
            <v>6344</v>
          </cell>
          <cell r="H30">
            <v>47456</v>
          </cell>
          <cell r="I30">
            <v>3700</v>
          </cell>
          <cell r="J30">
            <v>2650</v>
          </cell>
          <cell r="K30">
            <v>30209</v>
          </cell>
          <cell r="L30">
            <v>2800</v>
          </cell>
          <cell r="M30">
            <v>0</v>
          </cell>
          <cell r="N30">
            <v>8860</v>
          </cell>
        </row>
        <row r="31">
          <cell r="G31">
            <v>53249</v>
          </cell>
          <cell r="H31">
            <v>202657</v>
          </cell>
          <cell r="I31">
            <v>12500</v>
          </cell>
          <cell r="J31">
            <v>9320</v>
          </cell>
          <cell r="K31">
            <v>174226</v>
          </cell>
          <cell r="L31">
            <v>50261</v>
          </cell>
          <cell r="M31">
            <v>2200</v>
          </cell>
          <cell r="N31">
            <v>19341</v>
          </cell>
          <cell r="P31">
            <v>117231</v>
          </cell>
        </row>
        <row r="34">
          <cell r="F34">
            <v>33310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223</v>
          </cell>
          <cell r="N34">
            <v>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" sqref="D1:H1"/>
    </sheetView>
  </sheetViews>
  <sheetFormatPr defaultColWidth="9.00390625" defaultRowHeight="16.5"/>
  <cols>
    <col min="2" max="2" width="12.75390625" style="0" customWidth="1"/>
    <col min="3" max="3" width="34.00390625" style="0" customWidth="1"/>
    <col min="4" max="4" width="13.00390625" style="0" customWidth="1"/>
    <col min="5" max="5" width="12.00390625" style="0" customWidth="1"/>
    <col min="7" max="7" width="11.75390625" style="0" customWidth="1"/>
    <col min="8" max="8" width="10.625" style="0" customWidth="1"/>
  </cols>
  <sheetData>
    <row r="1" spans="1:8" ht="25.5">
      <c r="A1" s="1" t="str">
        <f>'[1]05結算'!A1:C1</f>
        <v>   嘉義縣鹿草鄉重寮國民小學</v>
      </c>
      <c r="B1" s="1"/>
      <c r="C1" s="1"/>
      <c r="D1" s="2" t="s">
        <v>36</v>
      </c>
      <c r="E1" s="2"/>
      <c r="F1" s="2"/>
      <c r="G1" s="2"/>
      <c r="H1" s="2"/>
    </row>
    <row r="2" spans="1:8" ht="16.5">
      <c r="A2" s="3" t="s">
        <v>0</v>
      </c>
      <c r="B2" s="3"/>
      <c r="C2" s="3"/>
      <c r="D2" s="3" t="s">
        <v>1</v>
      </c>
      <c r="E2" s="3"/>
      <c r="F2" s="3"/>
      <c r="G2" s="3" t="s">
        <v>2</v>
      </c>
      <c r="H2" s="3"/>
    </row>
    <row r="3" spans="1:8" ht="16.5">
      <c r="A3" s="4" t="s">
        <v>3</v>
      </c>
      <c r="B3" s="5" t="s">
        <v>4</v>
      </c>
      <c r="C3" s="4" t="s">
        <v>5</v>
      </c>
      <c r="D3" s="4" t="s">
        <v>6</v>
      </c>
      <c r="E3" s="5" t="s">
        <v>7</v>
      </c>
      <c r="F3" s="4" t="s">
        <v>8</v>
      </c>
      <c r="G3" s="5" t="s">
        <v>7</v>
      </c>
      <c r="H3" s="4" t="s">
        <v>8</v>
      </c>
    </row>
    <row r="4" spans="1:8" ht="16.5">
      <c r="A4" s="4" t="s">
        <v>9</v>
      </c>
      <c r="B4" s="6">
        <f>'[1]06分類帳'!P4</f>
        <v>185506</v>
      </c>
      <c r="C4" s="7" t="s">
        <v>10</v>
      </c>
      <c r="D4" s="4" t="s">
        <v>11</v>
      </c>
      <c r="E4" s="6">
        <f>'[1]06分類帳'!G30</f>
        <v>6344</v>
      </c>
      <c r="F4" s="8">
        <f>E4/E13</f>
        <v>0.06218449504504063</v>
      </c>
      <c r="G4" s="6">
        <f>'[1]06分類帳'!G31</f>
        <v>53249</v>
      </c>
      <c r="H4" s="8">
        <f>G4/G13</f>
        <v>0.10166795862179573</v>
      </c>
    </row>
    <row r="5" spans="1:8" ht="16.5">
      <c r="A5" s="4" t="s">
        <v>12</v>
      </c>
      <c r="B5" s="6">
        <f>'[1]06分類帳'!F34</f>
        <v>33310</v>
      </c>
      <c r="C5" s="7"/>
      <c r="D5" s="4" t="s">
        <v>13</v>
      </c>
      <c r="E5" s="6">
        <f>'[1]06分類帳'!H30</f>
        <v>47456</v>
      </c>
      <c r="F5" s="8">
        <f>E5/E13</f>
        <v>0.46516825297248554</v>
      </c>
      <c r="G5" s="6">
        <f>'[1]06分類帳'!H31</f>
        <v>202657</v>
      </c>
      <c r="H5" s="8">
        <f>G5/G13</f>
        <v>0.38693165111865496</v>
      </c>
    </row>
    <row r="6" spans="1:8" ht="42.75">
      <c r="A6" s="9" t="s">
        <v>14</v>
      </c>
      <c r="B6" s="6">
        <f>'[1]06分類帳'!G34</f>
        <v>0</v>
      </c>
      <c r="C6" s="7"/>
      <c r="D6" s="4" t="s">
        <v>15</v>
      </c>
      <c r="E6" s="6">
        <f>'[1]06分類帳'!I30</f>
        <v>3700</v>
      </c>
      <c r="F6" s="8">
        <f>E6/E13</f>
        <v>0.036267754045815</v>
      </c>
      <c r="G6" s="6">
        <f>'[1]06分類帳'!I31</f>
        <v>12500</v>
      </c>
      <c r="H6" s="8">
        <f>G6/G13</f>
        <v>0.023866166177251152</v>
      </c>
    </row>
    <row r="7" spans="1:8" ht="47.25">
      <c r="A7" s="10" t="s">
        <v>16</v>
      </c>
      <c r="B7" s="6">
        <f>'[1]06分類帳'!H34</f>
        <v>0</v>
      </c>
      <c r="C7" s="7"/>
      <c r="D7" s="4" t="s">
        <v>17</v>
      </c>
      <c r="E7" s="6">
        <f>'[1]06分類帳'!J30</f>
        <v>2650</v>
      </c>
      <c r="F7" s="8">
        <f>E7/E13</f>
        <v>0.025975553573353984</v>
      </c>
      <c r="G7" s="6">
        <f>'[1]06分類帳'!J31</f>
        <v>9320</v>
      </c>
      <c r="H7" s="8">
        <f>G7/G13</f>
        <v>0.01779461350175846</v>
      </c>
    </row>
    <row r="8" spans="1:8" ht="31.5">
      <c r="A8" s="10" t="s">
        <v>18</v>
      </c>
      <c r="B8" s="6">
        <f>'[1]06分類帳'!I34</f>
        <v>0</v>
      </c>
      <c r="C8" s="7"/>
      <c r="D8" s="4" t="s">
        <v>19</v>
      </c>
      <c r="E8" s="6">
        <f>'[1]06分類帳'!K30</f>
        <v>30209</v>
      </c>
      <c r="F8" s="8">
        <f>E8/E13</f>
        <v>0.29611150864054736</v>
      </c>
      <c r="G8" s="6">
        <f>'[1]06分類帳'!K31</f>
        <v>174226</v>
      </c>
      <c r="H8" s="8">
        <f>G8/G13</f>
        <v>0.3326485334718207</v>
      </c>
    </row>
    <row r="9" spans="1:8" ht="47.25">
      <c r="A9" s="10" t="s">
        <v>20</v>
      </c>
      <c r="B9" s="6">
        <f>'[1]06分類帳'!J34</f>
        <v>0</v>
      </c>
      <c r="C9" s="7"/>
      <c r="D9" s="4" t="s">
        <v>21</v>
      </c>
      <c r="E9" s="6">
        <f>'[1]06分類帳'!L30</f>
        <v>2800</v>
      </c>
      <c r="F9" s="8">
        <f>E9/E13</f>
        <v>0.0274458679265627</v>
      </c>
      <c r="G9" s="6">
        <f>'[1]06分類帳'!L31</f>
        <v>50261</v>
      </c>
      <c r="H9" s="8">
        <f>G9/G13</f>
        <v>0.09596299025878562</v>
      </c>
    </row>
    <row r="10" spans="1:8" ht="16.5">
      <c r="A10" s="4" t="s">
        <v>22</v>
      </c>
      <c r="B10" s="6">
        <f>'[1]06分類帳'!K34</f>
        <v>0</v>
      </c>
      <c r="C10" s="7"/>
      <c r="D10" s="4" t="s">
        <v>23</v>
      </c>
      <c r="E10" s="6">
        <f>'[1]06分類帳'!M30</f>
        <v>0</v>
      </c>
      <c r="F10" s="8">
        <f>E10/E13</f>
        <v>0</v>
      </c>
      <c r="G10" s="6">
        <f>'[1]06分類帳'!M31</f>
        <v>2200</v>
      </c>
      <c r="H10" s="8">
        <f>G10/G13</f>
        <v>0.0042004452471962024</v>
      </c>
    </row>
    <row r="11" spans="1:8" ht="33">
      <c r="A11" s="11" t="s">
        <v>24</v>
      </c>
      <c r="B11" s="6">
        <f>'[1]06分類帳'!L34</f>
        <v>0</v>
      </c>
      <c r="C11" s="12"/>
      <c r="D11" s="4" t="s">
        <v>25</v>
      </c>
      <c r="E11" s="6">
        <f>'[1]06分類帳'!N30</f>
        <v>8860</v>
      </c>
      <c r="F11" s="8">
        <f>E11/E13</f>
        <v>0.08684656779619483</v>
      </c>
      <c r="G11" s="6">
        <f>'[1]06分類帳'!N31</f>
        <v>19341</v>
      </c>
      <c r="H11" s="8">
        <f>G11/G13</f>
        <v>0.03692764160273716</v>
      </c>
    </row>
    <row r="12" spans="1:8" ht="16.5">
      <c r="A12" s="4" t="s">
        <v>26</v>
      </c>
      <c r="B12" s="6">
        <f>'[1]06分類帳'!M34</f>
        <v>223</v>
      </c>
      <c r="C12" s="13" t="s">
        <v>27</v>
      </c>
      <c r="D12" s="4"/>
      <c r="E12" s="6"/>
      <c r="F12" s="8"/>
      <c r="G12" s="6"/>
      <c r="H12" s="8"/>
    </row>
    <row r="13" spans="1:8" ht="16.5">
      <c r="A13" s="14" t="s">
        <v>28</v>
      </c>
      <c r="B13" s="6">
        <f>'[1]06分類帳'!N34</f>
        <v>211</v>
      </c>
      <c r="C13" s="15"/>
      <c r="D13" s="4" t="s">
        <v>29</v>
      </c>
      <c r="E13" s="6">
        <f>SUM(E4:E12)</f>
        <v>102019</v>
      </c>
      <c r="F13" s="8">
        <f>E13/E13</f>
        <v>1</v>
      </c>
      <c r="G13" s="6">
        <f>SUM(G4:G12)</f>
        <v>523754</v>
      </c>
      <c r="H13" s="16">
        <f>G13/G13</f>
        <v>1</v>
      </c>
    </row>
    <row r="14" spans="1:8" ht="16.5">
      <c r="A14" s="4" t="s">
        <v>30</v>
      </c>
      <c r="B14" s="6">
        <f>SUM(B5:B13)</f>
        <v>33744</v>
      </c>
      <c r="C14" s="15"/>
      <c r="D14" s="4" t="s">
        <v>31</v>
      </c>
      <c r="E14" s="6">
        <f>'[1]06分類帳'!P31</f>
        <v>117231</v>
      </c>
      <c r="F14" s="8"/>
      <c r="G14" s="6">
        <f>E14</f>
        <v>117231</v>
      </c>
      <c r="H14" s="17"/>
    </row>
    <row r="15" spans="1:8" ht="16.5">
      <c r="A15" s="4" t="s">
        <v>32</v>
      </c>
      <c r="B15" s="6">
        <f>B14+B4</f>
        <v>219250</v>
      </c>
      <c r="C15" s="15"/>
      <c r="D15" s="4" t="s">
        <v>32</v>
      </c>
      <c r="E15" s="6">
        <f>E13+E14</f>
        <v>219250</v>
      </c>
      <c r="F15" s="16">
        <f>SUM(F4:F11)</f>
        <v>1</v>
      </c>
      <c r="G15" s="6">
        <f>G13+G14</f>
        <v>640985</v>
      </c>
      <c r="H15" s="16">
        <f>SUM(H4:H11)</f>
        <v>1</v>
      </c>
    </row>
    <row r="16" spans="1:8" ht="16.5">
      <c r="A16" s="4" t="s">
        <v>33</v>
      </c>
      <c r="B16" s="7" t="s">
        <v>34</v>
      </c>
      <c r="C16" s="7"/>
      <c r="D16" s="7"/>
      <c r="E16" s="7"/>
      <c r="F16" s="7"/>
      <c r="G16" s="7"/>
      <c r="H16" s="7"/>
    </row>
    <row r="17" spans="1:8" ht="16.5">
      <c r="A17" s="18" t="s">
        <v>35</v>
      </c>
      <c r="B17" s="18"/>
      <c r="C17" s="18"/>
      <c r="D17" s="18"/>
      <c r="E17" s="18"/>
      <c r="F17" s="18"/>
      <c r="G17" s="18"/>
      <c r="H17" s="18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cp:lastPrinted>2015-06-30T08:03:02Z</cp:lastPrinted>
  <dcterms:created xsi:type="dcterms:W3CDTF">2015-06-30T08:01:41Z</dcterms:created>
  <dcterms:modified xsi:type="dcterms:W3CDTF">2015-06-30T08:04:54Z</dcterms:modified>
  <cp:category/>
  <cp:version/>
  <cp:contentType/>
  <cp:contentStatus/>
</cp:coreProperties>
</file>