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activeTab="0"/>
  </bookViews>
  <sheets>
    <sheet name="結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<sst xmlns="http://schemas.openxmlformats.org/spreadsheetml/2006/main" count="38" uniqueCount="35">
  <si>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調味品</t>
  </si>
  <si>
    <t>雜支</t>
  </si>
  <si>
    <t>合計</t>
  </si>
  <si>
    <t>人事費</t>
  </si>
  <si>
    <t>截止本月底止累計數</t>
  </si>
  <si>
    <t>本月午餐費</t>
  </si>
  <si>
    <t>補繳以前月份
午餐費</t>
  </si>
  <si>
    <t>設備維護費</t>
  </si>
  <si>
    <t>支出合計</t>
  </si>
  <si>
    <t>本月合計</t>
  </si>
  <si>
    <t>本月結存</t>
  </si>
  <si>
    <t>清寒學生
補助費</t>
  </si>
  <si>
    <t>烹調人員工作補貼費</t>
  </si>
  <si>
    <t>中低低收入戶學生補助費</t>
  </si>
  <si>
    <t>上月結存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</si>
  <si>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</si>
  <si>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</si>
  <si>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</si>
  <si>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</si>
  <si>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</si>
  <si>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</si>
  <si>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</si>
  <si>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</si>
  <si>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 xml:space="preserve">一、本月每人收午餐費 620 元
二、應收午餐費
      學  生  人
      教職員 13  人
      工  友 1 人
      合  計 14人 共8680 元
三、免收減收午餐費
       （1）全免及減收學生午餐費
             計 人 元
       （2）全免工友午餐費
             計  1 人 620  元
         共計  1  人 620  元
</t>
  </si>
  <si>
    <t>主  食</t>
  </si>
  <si>
    <t>副    食</t>
  </si>
  <si>
    <t>食  油</t>
  </si>
  <si>
    <t>燃料費(水電)</t>
  </si>
  <si>
    <t>其  他</t>
  </si>
  <si>
    <t>利息</t>
  </si>
  <si>
    <t xml:space="preserve">四、本月未繳午餐費
          計    人       元
        （附繳納午餐費情形統計表）
五、以前未繳午餐費
         計       人        元
</t>
  </si>
  <si>
    <r>
      <t>備</t>
    </r>
    <r>
      <rPr>
        <sz val="12"/>
        <rFont val="Tahoma"/>
        <family val="2"/>
      </rPr>
      <t xml:space="preserve">   </t>
    </r>
    <r>
      <rPr>
        <sz val="12"/>
        <rFont val="標楷體"/>
        <family val="4"/>
      </rPr>
      <t>註</t>
    </r>
  </si>
  <si>
    <t>一、本月補助費收入包括下列各項：
二、本月補助費支出包括下列各項：</t>
  </si>
  <si>
    <r>
      <t>製表：</t>
    </r>
    <r>
      <rPr>
        <sz val="12"/>
        <rFont val="Tahoma"/>
        <family val="2"/>
      </rPr>
      <t xml:space="preserve">                       </t>
    </r>
    <r>
      <rPr>
        <sz val="12"/>
        <rFont val="標楷體"/>
        <family val="4"/>
      </rPr>
      <t>出納</t>
    </r>
    <r>
      <rPr>
        <sz val="12"/>
        <rFont val="Tahoma"/>
        <family val="2"/>
      </rPr>
      <t xml:space="preserve"> </t>
    </r>
    <r>
      <rPr>
        <sz val="12"/>
        <rFont val="標楷體"/>
        <family val="4"/>
      </rPr>
      <t>：</t>
    </r>
    <r>
      <rPr>
        <sz val="12"/>
        <rFont val="Tahoma"/>
        <family val="2"/>
      </rPr>
      <t xml:space="preserve">                         </t>
    </r>
    <r>
      <rPr>
        <sz val="12"/>
        <rFont val="標楷體"/>
        <family val="4"/>
      </rPr>
      <t>會計：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稽核：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執行秘書：</t>
    </r>
    <r>
      <rPr>
        <sz val="12"/>
        <rFont val="Tahoma"/>
        <family val="2"/>
      </rPr>
      <t xml:space="preserve">                           </t>
    </r>
    <r>
      <rPr>
        <sz val="12"/>
        <rFont val="標楷體"/>
        <family val="4"/>
      </rPr>
      <t>校長：</t>
    </r>
    <r>
      <rPr>
        <sz val="12"/>
        <rFont val="Tahoma"/>
        <family val="2"/>
      </rPr>
      <t xml:space="preserve">    </t>
    </r>
  </si>
  <si>
    <t>102年07月份學校午餐費收支結算表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</si>
</sst>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u val="single"/>
      <sz val="9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2" fontId="3" fillId="0" borderId="1" xfId="15" applyNumberFormat="1" applyFont="1" applyBorder="1" applyAlignment="1">
      <alignment horizontal="center" vertical="center"/>
    </xf>
    <xf numFmtId="182" fontId="3" fillId="0" borderId="0" xfId="15" applyNumberFormat="1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82" fontId="3" fillId="0" borderId="1" xfId="15" applyNumberFormat="1" applyFont="1" applyBorder="1" applyAlignment="1">
      <alignment vertical="center"/>
    </xf>
    <xf numFmtId="10" fontId="3" fillId="0" borderId="1" xfId="18" applyNumberFormat="1" applyFont="1" applyBorder="1" applyAlignment="1">
      <alignment vertical="center"/>
    </xf>
    <xf numFmtId="9" fontId="3" fillId="0" borderId="1" xfId="18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20;&#39184;&#20027;&#35336;&#24115;&#21209;\&#36039;&#26009;\101&#23416;&#2418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3">
        <row r="1">
          <cell r="A1" t="str">
            <v>   嘉義縣鹿草鄉重寮國民小學</v>
          </cell>
        </row>
      </sheetData>
      <sheetData sheetId="24">
        <row r="48">
          <cell r="G48">
            <v>0</v>
          </cell>
          <cell r="I48">
            <v>0</v>
          </cell>
          <cell r="M48">
            <v>0</v>
          </cell>
        </row>
        <row r="49">
          <cell r="G49">
            <v>14908</v>
          </cell>
          <cell r="H49">
            <v>376399</v>
          </cell>
          <cell r="I49">
            <v>7940</v>
          </cell>
          <cell r="J49">
            <v>20745</v>
          </cell>
          <cell r="K49">
            <v>147797</v>
          </cell>
          <cell r="L49">
            <v>47323</v>
          </cell>
          <cell r="M49">
            <v>200</v>
          </cell>
          <cell r="N49">
            <v>79209</v>
          </cell>
          <cell r="P49">
            <v>160697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selection activeCell="B16" sqref="B16:H16"/>
    </sheetView>
  </sheetViews>
  <sheetFormatPr defaultColWidth="8.875" defaultRowHeight="16.5"/>
  <cols>
    <col min="1" max="1" width="13.875" style="4" customWidth="1"/>
    <col min="2" max="2" width="12.625" style="6" customWidth="1"/>
    <col min="3" max="3" width="42.375" style="4" customWidth="1"/>
    <col min="4" max="4" width="14.875" style="4" customWidth="1"/>
    <col min="5" max="5" width="13.625" style="6" customWidth="1"/>
    <col min="6" max="6" width="12.625" style="4" customWidth="1"/>
    <col min="7" max="7" width="13.25390625" style="6" customWidth="1"/>
    <col min="8" max="8" width="11.75390625" style="4" customWidth="1"/>
    <col min="9" max="16384" width="8.875" style="4" customWidth="1"/>
  </cols>
  <sheetData>
    <row r="1" spans="1:8" ht="25.5">
      <c r="A1" s="21" t="str">
        <f>'[1]05結算'!A1:C1</f>
        <v>   嘉義縣鹿草鄉重寮國民小學</v>
      </c>
      <c r="B1" s="21"/>
      <c r="C1" s="21"/>
      <c r="D1" s="20" t="s">
        <v>34</v>
      </c>
      <c r="E1" s="20"/>
      <c r="F1" s="20"/>
      <c r="G1" s="20"/>
      <c r="H1" s="20"/>
    </row>
    <row r="2" spans="1:8" ht="25.5" customHeight="1">
      <c r="A2" s="19" t="s">
        <v>15</v>
      </c>
      <c r="B2" s="19"/>
      <c r="C2" s="19"/>
      <c r="D2" s="19" t="s">
        <v>16</v>
      </c>
      <c r="E2" s="19"/>
      <c r="F2" s="19"/>
      <c r="G2" s="19" t="s">
        <v>4</v>
      </c>
      <c r="H2" s="19"/>
    </row>
    <row r="3" spans="1:8" ht="25.5" customHeight="1">
      <c r="A3" s="1" t="s">
        <v>17</v>
      </c>
      <c r="B3" s="5" t="s">
        <v>18</v>
      </c>
      <c r="C3" s="1" t="s">
        <v>19</v>
      </c>
      <c r="D3" s="1" t="s">
        <v>20</v>
      </c>
      <c r="E3" s="5" t="s">
        <v>21</v>
      </c>
      <c r="F3" s="1" t="s">
        <v>22</v>
      </c>
      <c r="G3" s="5" t="s">
        <v>21</v>
      </c>
      <c r="H3" s="1" t="s">
        <v>22</v>
      </c>
    </row>
    <row r="4" spans="1:8" ht="25.5" customHeight="1">
      <c r="A4" s="1" t="s">
        <v>14</v>
      </c>
      <c r="B4" s="8">
        <v>160697</v>
      </c>
      <c r="C4" s="15" t="s">
        <v>23</v>
      </c>
      <c r="D4" s="1" t="s">
        <v>24</v>
      </c>
      <c r="E4" s="8">
        <f>'[1]06分類帳'!G48</f>
        <v>0</v>
      </c>
      <c r="F4" s="9">
        <f>E4/(E13-E8)</f>
        <v>0</v>
      </c>
      <c r="G4" s="8">
        <f>'[1]06分類帳'!G49</f>
        <v>14908</v>
      </c>
      <c r="H4" s="9">
        <f>G4/(G13-G8)</f>
        <v>0.027267871906117163</v>
      </c>
    </row>
    <row r="5" spans="1:8" ht="25.5" customHeight="1">
      <c r="A5" s="1" t="s">
        <v>5</v>
      </c>
      <c r="B5" s="8"/>
      <c r="C5" s="16"/>
      <c r="D5" s="1" t="s">
        <v>25</v>
      </c>
      <c r="E5" s="8"/>
      <c r="F5" s="9">
        <f>E5/(E13-E8)</f>
        <v>0</v>
      </c>
      <c r="G5" s="8">
        <f>'[1]06分類帳'!H49</f>
        <v>376399</v>
      </c>
      <c r="H5" s="9">
        <f>G5/(G13-G8)</f>
        <v>0.6884625514885024</v>
      </c>
    </row>
    <row r="6" spans="1:8" ht="29.25" customHeight="1">
      <c r="A6" s="2" t="s">
        <v>6</v>
      </c>
      <c r="B6" s="8">
        <f>'[1]06分類帳'!G52</f>
        <v>0</v>
      </c>
      <c r="C6" s="16"/>
      <c r="D6" s="1" t="s">
        <v>26</v>
      </c>
      <c r="E6" s="8">
        <f>'[1]06分類帳'!I48</f>
        <v>0</v>
      </c>
      <c r="F6" s="9">
        <f>E6/(E13-E8)</f>
        <v>0</v>
      </c>
      <c r="G6" s="8">
        <f>'[1]06分類帳'!I49</f>
        <v>7940</v>
      </c>
      <c r="H6" s="9">
        <f>G6/(G13-G8)</f>
        <v>0.01452286711393683</v>
      </c>
    </row>
    <row r="7" spans="1:8" ht="30.75" customHeight="1">
      <c r="A7" s="7" t="s">
        <v>13</v>
      </c>
      <c r="B7" s="8">
        <f>'[1]06分類帳'!H52</f>
        <v>0</v>
      </c>
      <c r="C7" s="16"/>
      <c r="D7" s="1" t="s">
        <v>0</v>
      </c>
      <c r="E7" s="8"/>
      <c r="F7" s="9">
        <f>E7/(E13-E8)</f>
        <v>0</v>
      </c>
      <c r="G7" s="8">
        <f>'[1]06分類帳'!J49</f>
        <v>20745</v>
      </c>
      <c r="H7" s="9">
        <f>G7/(G13-G8)</f>
        <v>0.03794419121896972</v>
      </c>
    </row>
    <row r="8" spans="1:8" ht="29.25" customHeight="1">
      <c r="A8" s="7" t="s">
        <v>11</v>
      </c>
      <c r="B8" s="8">
        <f>'[1]06分類帳'!I52</f>
        <v>0</v>
      </c>
      <c r="C8" s="16"/>
      <c r="D8" s="1" t="s">
        <v>3</v>
      </c>
      <c r="E8" s="8">
        <v>1573</v>
      </c>
      <c r="F8" s="9"/>
      <c r="G8" s="8">
        <f>'[1]06分類帳'!K49</f>
        <v>147797</v>
      </c>
      <c r="H8" s="9"/>
    </row>
    <row r="9" spans="1:8" ht="33" customHeight="1">
      <c r="A9" s="3" t="s">
        <v>12</v>
      </c>
      <c r="B9" s="8">
        <f>'[1]06分類帳'!J52</f>
        <v>0</v>
      </c>
      <c r="C9" s="16"/>
      <c r="D9" s="1" t="s">
        <v>27</v>
      </c>
      <c r="E9" s="8">
        <v>3032</v>
      </c>
      <c r="F9" s="9">
        <f>E9/(E13-E8)</f>
        <v>1</v>
      </c>
      <c r="G9" s="8">
        <f>'[1]06分類帳'!L49</f>
        <v>47323</v>
      </c>
      <c r="H9" s="9">
        <f>G9/(G13-G8)</f>
        <v>0.08655738544494114</v>
      </c>
    </row>
    <row r="10" spans="1:8" ht="27.75" customHeight="1">
      <c r="A10" s="1" t="s">
        <v>28</v>
      </c>
      <c r="B10" s="8"/>
      <c r="C10" s="16"/>
      <c r="D10" s="1" t="s">
        <v>7</v>
      </c>
      <c r="E10" s="8">
        <f>'[1]06分類帳'!M48</f>
        <v>0</v>
      </c>
      <c r="F10" s="9">
        <f>E10/(E13-E8)</f>
        <v>0</v>
      </c>
      <c r="G10" s="8">
        <f>'[1]06分類帳'!M49</f>
        <v>200</v>
      </c>
      <c r="H10" s="9">
        <f>G10/(G13-G8)</f>
        <v>0.00036581529254248944</v>
      </c>
    </row>
    <row r="11" spans="1:8" ht="24" customHeight="1">
      <c r="A11" s="3" t="s">
        <v>29</v>
      </c>
      <c r="B11" s="8">
        <f>'[1]06分類帳'!L52</f>
        <v>0</v>
      </c>
      <c r="C11" s="16"/>
      <c r="D11" s="1" t="s">
        <v>1</v>
      </c>
      <c r="E11" s="8"/>
      <c r="F11" s="9">
        <f>E11/(E13-E8)</f>
        <v>0</v>
      </c>
      <c r="G11" s="8">
        <f>'[1]06分類帳'!N49</f>
        <v>79209</v>
      </c>
      <c r="H11" s="9">
        <f>G11/(G13-G8)</f>
        <v>0.14487931753499023</v>
      </c>
    </row>
    <row r="12" spans="1:8" ht="22.5" customHeight="1">
      <c r="A12" s="1"/>
      <c r="B12" s="8">
        <f>'[1]06分類帳'!M52</f>
        <v>0</v>
      </c>
      <c r="C12" s="17" t="s">
        <v>30</v>
      </c>
      <c r="D12" s="1"/>
      <c r="E12" s="8"/>
      <c r="F12" s="9"/>
      <c r="G12" s="8"/>
      <c r="H12" s="9"/>
    </row>
    <row r="13" spans="1:8" ht="30.75" customHeight="1">
      <c r="A13" s="1"/>
      <c r="B13" s="8">
        <f>'[1]06分類帳'!N52</f>
        <v>0</v>
      </c>
      <c r="C13" s="18"/>
      <c r="D13" s="1" t="s">
        <v>8</v>
      </c>
      <c r="E13" s="8">
        <f>SUM(E4:E12)</f>
        <v>4605</v>
      </c>
      <c r="F13" s="9">
        <f>(E13-E8)/(E13-E8)</f>
        <v>1</v>
      </c>
      <c r="G13" s="8">
        <f>SUM(G4:G12)</f>
        <v>694521</v>
      </c>
      <c r="H13" s="9">
        <f>(G13-G8)/(G13-G8)</f>
        <v>1</v>
      </c>
    </row>
    <row r="14" spans="1:8" ht="35.25" customHeight="1">
      <c r="A14" s="1" t="s">
        <v>9</v>
      </c>
      <c r="B14" s="8">
        <f>SUM(B5:B13)</f>
        <v>0</v>
      </c>
      <c r="C14" s="18"/>
      <c r="D14" s="1" t="s">
        <v>10</v>
      </c>
      <c r="E14" s="8">
        <f>'[1]06分類帳'!P49</f>
        <v>160697</v>
      </c>
      <c r="F14" s="9"/>
      <c r="G14" s="8">
        <f>E14</f>
        <v>160697</v>
      </c>
      <c r="H14" s="9"/>
    </row>
    <row r="15" spans="1:8" ht="38.25" customHeight="1">
      <c r="A15" s="1" t="s">
        <v>2</v>
      </c>
      <c r="B15" s="8">
        <f>B14+B4</f>
        <v>160697</v>
      </c>
      <c r="C15" s="18"/>
      <c r="D15" s="1" t="s">
        <v>2</v>
      </c>
      <c r="E15" s="8">
        <f>E13+E14</f>
        <v>165302</v>
      </c>
      <c r="F15" s="10">
        <f>SUM(F4:F11)</f>
        <v>1</v>
      </c>
      <c r="G15" s="8">
        <f>G13+G14</f>
        <v>855218</v>
      </c>
      <c r="H15" s="10">
        <f>SUM(H4:H11)</f>
        <v>1</v>
      </c>
    </row>
    <row r="16" spans="1:8" ht="75" customHeight="1">
      <c r="A16" s="1" t="s">
        <v>31</v>
      </c>
      <c r="B16" s="11" t="s">
        <v>32</v>
      </c>
      <c r="C16" s="12"/>
      <c r="D16" s="12"/>
      <c r="E16" s="12"/>
      <c r="F16" s="12"/>
      <c r="G16" s="12"/>
      <c r="H16" s="12"/>
    </row>
    <row r="17" spans="1:8" ht="27" customHeight="1">
      <c r="A17" s="13" t="s">
        <v>33</v>
      </c>
      <c r="B17" s="14"/>
      <c r="C17" s="14"/>
      <c r="D17" s="14"/>
      <c r="E17" s="14"/>
      <c r="F17" s="14"/>
      <c r="G17" s="14"/>
      <c r="H17" s="14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cyc</cp:lastModifiedBy>
  <cp:lastPrinted>2012-02-23T05:20:15Z</cp:lastPrinted>
  <dcterms:created xsi:type="dcterms:W3CDTF">2005-07-22T02:50:49Z</dcterms:created>
  <dcterms:modified xsi:type="dcterms:W3CDTF">2013-09-11T06:42:45Z</dcterms:modified>
  <cp:category/>
  <cp:version/>
  <cp:contentType/>
  <cp:contentStatus/>
</cp:coreProperties>
</file>